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516\1516 Financial Reporting Summary\1516 Section 3-working\1516 Section 3 Excel-RG\"/>
    </mc:Choice>
  </mc:AlternateContent>
  <bookViews>
    <workbookView xWindow="0" yWindow="0" windowWidth="28800" windowHeight="10800"/>
  </bookViews>
  <sheets>
    <sheet name="FB by county 1516 print" sheetId="1" r:id="rId1"/>
  </sheets>
  <externalReferences>
    <externalReference r:id="rId2"/>
  </externalReferences>
  <definedNames>
    <definedName name="enroll1314">'[1]1314 Enrollment'!$A$4:$E$316</definedName>
    <definedName name="enroll1415">'[1]1415 Enrollment'!$A$4:$E$323</definedName>
    <definedName name="enroll1516">'[1]2015-16 Enrollment'!$A$7:$G$320</definedName>
    <definedName name="fundbal1314">'[1]1314 fund balance data'!$B$6:$E$300</definedName>
    <definedName name="fundbal1415">'[1]1415 fund balance data'!$B$6:$E$304</definedName>
    <definedName name="fundbal1516">'[1]1516 fund balance data'!$F$6:$I$303</definedName>
    <definedName name="_xlnm.Print_Area" localSheetId="0">'FB by county 1516 print'!$A$1:$AV$422</definedName>
    <definedName name="_xlnm.Print_Titles" localSheetId="0">'FB by county 1516 print'!$1:$5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422" i="1" l="1"/>
  <c r="AX422" i="1"/>
  <c r="AW422" i="1"/>
  <c r="AZ422" i="1" s="1"/>
  <c r="AT422" i="1"/>
  <c r="AS422" i="1"/>
  <c r="AR422" i="1"/>
  <c r="AV422" i="1" s="1"/>
  <c r="AP422" i="1"/>
  <c r="AO422" i="1"/>
  <c r="AN422" i="1"/>
  <c r="AM422" i="1"/>
  <c r="AQ422" i="1" s="1"/>
  <c r="AL422" i="1"/>
  <c r="AI422" i="1"/>
  <c r="AH422" i="1"/>
  <c r="AD422" i="1"/>
  <c r="AC422" i="1"/>
  <c r="AG422" i="1" s="1"/>
  <c r="Z422" i="1"/>
  <c r="Y422" i="1"/>
  <c r="X422" i="1"/>
  <c r="AB422" i="1" s="1"/>
  <c r="V422" i="1"/>
  <c r="U422" i="1"/>
  <c r="T422" i="1"/>
  <c r="S422" i="1"/>
  <c r="W422" i="1" s="1"/>
  <c r="AZ421" i="1"/>
  <c r="AY421" i="1"/>
  <c r="AV421" i="1"/>
  <c r="AU421" i="1"/>
  <c r="AT421" i="1"/>
  <c r="AQ421" i="1"/>
  <c r="AP421" i="1"/>
  <c r="AO421" i="1"/>
  <c r="AL421" i="1"/>
  <c r="AK421" i="1"/>
  <c r="AJ421" i="1"/>
  <c r="P421" i="1"/>
  <c r="R421" i="1"/>
  <c r="L421" i="1"/>
  <c r="K421" i="1"/>
  <c r="H421" i="1"/>
  <c r="AZ420" i="1"/>
  <c r="AY420" i="1"/>
  <c r="AV420" i="1"/>
  <c r="AU420" i="1"/>
  <c r="AT420" i="1"/>
  <c r="AQ420" i="1"/>
  <c r="AP420" i="1"/>
  <c r="AO420" i="1"/>
  <c r="AL420" i="1"/>
  <c r="AK420" i="1"/>
  <c r="AJ420" i="1"/>
  <c r="K420" i="1"/>
  <c r="M420" i="1"/>
  <c r="F420" i="1"/>
  <c r="AZ419" i="1"/>
  <c r="AY419" i="1"/>
  <c r="AV419" i="1"/>
  <c r="AU419" i="1"/>
  <c r="AT419" i="1"/>
  <c r="AQ419" i="1"/>
  <c r="AP419" i="1"/>
  <c r="AO419" i="1"/>
  <c r="AL419" i="1"/>
  <c r="AK419" i="1"/>
  <c r="AJ419" i="1"/>
  <c r="P419" i="1"/>
  <c r="R419" i="1"/>
  <c r="L419" i="1"/>
  <c r="K419" i="1"/>
  <c r="H419" i="1"/>
  <c r="AZ418" i="1"/>
  <c r="AY418" i="1"/>
  <c r="AV418" i="1"/>
  <c r="AU418" i="1"/>
  <c r="AT418" i="1"/>
  <c r="AQ418" i="1"/>
  <c r="AP418" i="1"/>
  <c r="AO418" i="1"/>
  <c r="AL418" i="1"/>
  <c r="AK418" i="1"/>
  <c r="AJ418" i="1"/>
  <c r="K418" i="1"/>
  <c r="M418" i="1"/>
  <c r="F418" i="1"/>
  <c r="H418" i="1"/>
  <c r="AZ417" i="1"/>
  <c r="AY417" i="1"/>
  <c r="AV417" i="1"/>
  <c r="AU417" i="1"/>
  <c r="AT417" i="1"/>
  <c r="AQ417" i="1"/>
  <c r="AP417" i="1"/>
  <c r="AO417" i="1"/>
  <c r="AL417" i="1"/>
  <c r="AK417" i="1"/>
  <c r="AJ417" i="1"/>
  <c r="P417" i="1"/>
  <c r="R417" i="1"/>
  <c r="L417" i="1"/>
  <c r="K417" i="1"/>
  <c r="AZ416" i="1"/>
  <c r="AY416" i="1"/>
  <c r="AV416" i="1"/>
  <c r="AU416" i="1"/>
  <c r="AT416" i="1"/>
  <c r="AQ416" i="1"/>
  <c r="AP416" i="1"/>
  <c r="AO416" i="1"/>
  <c r="AL416" i="1"/>
  <c r="AK416" i="1"/>
  <c r="AJ416" i="1"/>
  <c r="R416" i="1"/>
  <c r="K416" i="1"/>
  <c r="M416" i="1"/>
  <c r="F416" i="1"/>
  <c r="AZ415" i="1"/>
  <c r="AY415" i="1"/>
  <c r="AV415" i="1"/>
  <c r="AU415" i="1"/>
  <c r="AT415" i="1"/>
  <c r="AQ415" i="1"/>
  <c r="AP415" i="1"/>
  <c r="AO415" i="1"/>
  <c r="AL415" i="1"/>
  <c r="AK415" i="1"/>
  <c r="AJ415" i="1"/>
  <c r="P415" i="1"/>
  <c r="R415" i="1"/>
  <c r="L415" i="1"/>
  <c r="K415" i="1"/>
  <c r="AZ414" i="1"/>
  <c r="AY414" i="1"/>
  <c r="AV414" i="1"/>
  <c r="AU414" i="1"/>
  <c r="AT414" i="1"/>
  <c r="AQ414" i="1"/>
  <c r="AP414" i="1"/>
  <c r="AO414" i="1"/>
  <c r="AL414" i="1"/>
  <c r="AK414" i="1"/>
  <c r="AJ414" i="1"/>
  <c r="R414" i="1"/>
  <c r="K414" i="1"/>
  <c r="M414" i="1"/>
  <c r="F414" i="1"/>
  <c r="H414" i="1"/>
  <c r="AZ413" i="1"/>
  <c r="AY413" i="1"/>
  <c r="AV413" i="1"/>
  <c r="AU413" i="1"/>
  <c r="AT413" i="1"/>
  <c r="AQ413" i="1"/>
  <c r="AP413" i="1"/>
  <c r="AO413" i="1"/>
  <c r="AL413" i="1"/>
  <c r="AK413" i="1"/>
  <c r="AJ413" i="1"/>
  <c r="P413" i="1"/>
  <c r="R413" i="1"/>
  <c r="L413" i="1"/>
  <c r="K413" i="1"/>
  <c r="H413" i="1"/>
  <c r="AZ412" i="1"/>
  <c r="AY412" i="1"/>
  <c r="AV412" i="1"/>
  <c r="AU412" i="1"/>
  <c r="AT412" i="1"/>
  <c r="AQ412" i="1"/>
  <c r="AP412" i="1"/>
  <c r="AO412" i="1"/>
  <c r="AL412" i="1"/>
  <c r="AK412" i="1"/>
  <c r="AJ412" i="1"/>
  <c r="K412" i="1"/>
  <c r="M412" i="1"/>
  <c r="F412" i="1"/>
  <c r="AZ411" i="1"/>
  <c r="AY411" i="1"/>
  <c r="AV411" i="1"/>
  <c r="AU411" i="1"/>
  <c r="AT411" i="1"/>
  <c r="AQ411" i="1"/>
  <c r="AP411" i="1"/>
  <c r="AO411" i="1"/>
  <c r="AL411" i="1"/>
  <c r="AK411" i="1"/>
  <c r="AJ411" i="1"/>
  <c r="P411" i="1"/>
  <c r="R411" i="1"/>
  <c r="L411" i="1"/>
  <c r="K411" i="1"/>
  <c r="H411" i="1"/>
  <c r="AZ410" i="1"/>
  <c r="AY410" i="1"/>
  <c r="AV410" i="1"/>
  <c r="AU410" i="1"/>
  <c r="AT410" i="1"/>
  <c r="AQ410" i="1"/>
  <c r="AP410" i="1"/>
  <c r="AO410" i="1"/>
  <c r="AL410" i="1"/>
  <c r="AK410" i="1"/>
  <c r="AJ410" i="1"/>
  <c r="K410" i="1"/>
  <c r="M410" i="1"/>
  <c r="F410" i="1"/>
  <c r="H410" i="1"/>
  <c r="AZ409" i="1"/>
  <c r="AY409" i="1"/>
  <c r="AV409" i="1"/>
  <c r="AU409" i="1"/>
  <c r="AT409" i="1"/>
  <c r="AQ409" i="1"/>
  <c r="AP409" i="1"/>
  <c r="AO409" i="1"/>
  <c r="AL409" i="1"/>
  <c r="AK409" i="1"/>
  <c r="AJ409" i="1"/>
  <c r="P409" i="1"/>
  <c r="R409" i="1"/>
  <c r="L409" i="1"/>
  <c r="K409" i="1"/>
  <c r="AZ408" i="1"/>
  <c r="AY408" i="1"/>
  <c r="AV408" i="1"/>
  <c r="AU408" i="1"/>
  <c r="AT408" i="1"/>
  <c r="AQ408" i="1"/>
  <c r="AP408" i="1"/>
  <c r="AO408" i="1"/>
  <c r="AL408" i="1"/>
  <c r="AK408" i="1"/>
  <c r="AJ408" i="1"/>
  <c r="R408" i="1"/>
  <c r="K408" i="1"/>
  <c r="M408" i="1"/>
  <c r="F408" i="1"/>
  <c r="AZ407" i="1"/>
  <c r="AY407" i="1"/>
  <c r="AV407" i="1"/>
  <c r="AU407" i="1"/>
  <c r="AT407" i="1"/>
  <c r="AQ407" i="1"/>
  <c r="AP407" i="1"/>
  <c r="AO407" i="1"/>
  <c r="AL407" i="1"/>
  <c r="AK407" i="1"/>
  <c r="AJ407" i="1"/>
  <c r="P407" i="1"/>
  <c r="O422" i="1"/>
  <c r="R407" i="1"/>
  <c r="L407" i="1"/>
  <c r="I422" i="1"/>
  <c r="E422" i="1"/>
  <c r="BA404" i="1"/>
  <c r="AZ404" i="1"/>
  <c r="AX404" i="1"/>
  <c r="AY404" i="1" s="1"/>
  <c r="AW404" i="1"/>
  <c r="AT404" i="1"/>
  <c r="AS404" i="1"/>
  <c r="AR404" i="1"/>
  <c r="AV404" i="1" s="1"/>
  <c r="AP404" i="1"/>
  <c r="AN404" i="1"/>
  <c r="AM404" i="1"/>
  <c r="AO404" i="1" s="1"/>
  <c r="AI404" i="1"/>
  <c r="AH404" i="1"/>
  <c r="AD404" i="1"/>
  <c r="AE404" i="1" s="1"/>
  <c r="AC404" i="1"/>
  <c r="AG404" i="1" s="1"/>
  <c r="Z404" i="1"/>
  <c r="Y404" i="1"/>
  <c r="X404" i="1"/>
  <c r="V404" i="1"/>
  <c r="T404" i="1"/>
  <c r="S404" i="1"/>
  <c r="U404" i="1" s="1"/>
  <c r="AZ403" i="1"/>
  <c r="AY403" i="1"/>
  <c r="AV403" i="1"/>
  <c r="AU403" i="1"/>
  <c r="AT403" i="1"/>
  <c r="AQ403" i="1"/>
  <c r="AP403" i="1"/>
  <c r="AO403" i="1"/>
  <c r="AL403" i="1"/>
  <c r="AK403" i="1"/>
  <c r="AJ403" i="1"/>
  <c r="P403" i="1"/>
  <c r="R403" i="1"/>
  <c r="L403" i="1"/>
  <c r="K403" i="1"/>
  <c r="AZ402" i="1"/>
  <c r="AY402" i="1"/>
  <c r="AV402" i="1"/>
  <c r="AU402" i="1"/>
  <c r="AT402" i="1"/>
  <c r="AQ402" i="1"/>
  <c r="AP402" i="1"/>
  <c r="AO402" i="1"/>
  <c r="AL402" i="1"/>
  <c r="AK402" i="1"/>
  <c r="AJ402" i="1"/>
  <c r="R402" i="1"/>
  <c r="K402" i="1"/>
  <c r="M402" i="1"/>
  <c r="F402" i="1"/>
  <c r="H402" i="1"/>
  <c r="AZ401" i="1"/>
  <c r="AY401" i="1"/>
  <c r="AV401" i="1"/>
  <c r="AU401" i="1"/>
  <c r="AT401" i="1"/>
  <c r="AQ401" i="1"/>
  <c r="AP401" i="1"/>
  <c r="AO401" i="1"/>
  <c r="AL401" i="1"/>
  <c r="AK401" i="1"/>
  <c r="AJ401" i="1"/>
  <c r="P401" i="1"/>
  <c r="R401" i="1"/>
  <c r="L401" i="1"/>
  <c r="K401" i="1"/>
  <c r="AZ400" i="1"/>
  <c r="AY400" i="1"/>
  <c r="AV400" i="1"/>
  <c r="AU400" i="1"/>
  <c r="AT400" i="1"/>
  <c r="AQ400" i="1"/>
  <c r="AP400" i="1"/>
  <c r="AO400" i="1"/>
  <c r="AL400" i="1"/>
  <c r="AK400" i="1"/>
  <c r="AJ400" i="1"/>
  <c r="R400" i="1"/>
  <c r="K400" i="1"/>
  <c r="M400" i="1"/>
  <c r="F400" i="1"/>
  <c r="H400" i="1"/>
  <c r="AZ399" i="1"/>
  <c r="AY399" i="1"/>
  <c r="AV399" i="1"/>
  <c r="AU399" i="1"/>
  <c r="AT399" i="1"/>
  <c r="AQ399" i="1"/>
  <c r="AP399" i="1"/>
  <c r="AO399" i="1"/>
  <c r="AL399" i="1"/>
  <c r="AK399" i="1"/>
  <c r="AJ399" i="1"/>
  <c r="P399" i="1"/>
  <c r="R399" i="1"/>
  <c r="L399" i="1"/>
  <c r="K399" i="1"/>
  <c r="H399" i="1"/>
  <c r="AZ398" i="1"/>
  <c r="AY398" i="1"/>
  <c r="AV398" i="1"/>
  <c r="AU398" i="1"/>
  <c r="AT398" i="1"/>
  <c r="AQ398" i="1"/>
  <c r="AP398" i="1"/>
  <c r="AO398" i="1"/>
  <c r="AL398" i="1"/>
  <c r="AK398" i="1"/>
  <c r="AJ398" i="1"/>
  <c r="K398" i="1"/>
  <c r="M398" i="1"/>
  <c r="F398" i="1"/>
  <c r="AZ397" i="1"/>
  <c r="AY397" i="1"/>
  <c r="AV397" i="1"/>
  <c r="AU397" i="1"/>
  <c r="AT397" i="1"/>
  <c r="AQ397" i="1"/>
  <c r="AP397" i="1"/>
  <c r="AO397" i="1"/>
  <c r="AL397" i="1"/>
  <c r="AK397" i="1"/>
  <c r="AJ397" i="1"/>
  <c r="P397" i="1"/>
  <c r="R397" i="1"/>
  <c r="L397" i="1"/>
  <c r="K397" i="1"/>
  <c r="H397" i="1"/>
  <c r="AZ396" i="1"/>
  <c r="AY396" i="1"/>
  <c r="AV396" i="1"/>
  <c r="AU396" i="1"/>
  <c r="AT396" i="1"/>
  <c r="AQ396" i="1"/>
  <c r="AP396" i="1"/>
  <c r="AO396" i="1"/>
  <c r="AL396" i="1"/>
  <c r="AK396" i="1"/>
  <c r="AJ396" i="1"/>
  <c r="K396" i="1"/>
  <c r="M396" i="1"/>
  <c r="F396" i="1"/>
  <c r="H396" i="1"/>
  <c r="AZ395" i="1"/>
  <c r="AY395" i="1"/>
  <c r="AV395" i="1"/>
  <c r="AU395" i="1"/>
  <c r="AT395" i="1"/>
  <c r="AQ395" i="1"/>
  <c r="AP395" i="1"/>
  <c r="AO395" i="1"/>
  <c r="AL395" i="1"/>
  <c r="AK395" i="1"/>
  <c r="AJ395" i="1"/>
  <c r="P395" i="1"/>
  <c r="R395" i="1"/>
  <c r="L395" i="1"/>
  <c r="K395" i="1"/>
  <c r="AZ394" i="1"/>
  <c r="AY394" i="1"/>
  <c r="AV394" i="1"/>
  <c r="AU394" i="1"/>
  <c r="AT394" i="1"/>
  <c r="AQ394" i="1"/>
  <c r="AP394" i="1"/>
  <c r="AO394" i="1"/>
  <c r="AL394" i="1"/>
  <c r="AK394" i="1"/>
  <c r="AJ394" i="1"/>
  <c r="R394" i="1"/>
  <c r="K394" i="1"/>
  <c r="M394" i="1"/>
  <c r="F394" i="1"/>
  <c r="AZ393" i="1"/>
  <c r="AY393" i="1"/>
  <c r="AV393" i="1"/>
  <c r="AU393" i="1"/>
  <c r="AT393" i="1"/>
  <c r="AQ393" i="1"/>
  <c r="AP393" i="1"/>
  <c r="AO393" i="1"/>
  <c r="AL393" i="1"/>
  <c r="AK393" i="1"/>
  <c r="AJ393" i="1"/>
  <c r="P393" i="1"/>
  <c r="R393" i="1"/>
  <c r="L393" i="1"/>
  <c r="K393" i="1"/>
  <c r="AZ392" i="1"/>
  <c r="AY392" i="1"/>
  <c r="AV392" i="1"/>
  <c r="AU392" i="1"/>
  <c r="AT392" i="1"/>
  <c r="AQ392" i="1"/>
  <c r="AP392" i="1"/>
  <c r="AO392" i="1"/>
  <c r="AL392" i="1"/>
  <c r="AK392" i="1"/>
  <c r="AJ392" i="1"/>
  <c r="R392" i="1"/>
  <c r="Q392" i="1"/>
  <c r="L392" i="1"/>
  <c r="K392" i="1"/>
  <c r="M392" i="1"/>
  <c r="H392" i="1"/>
  <c r="F392" i="1"/>
  <c r="G392" i="1"/>
  <c r="AZ391" i="1"/>
  <c r="AY391" i="1"/>
  <c r="AV391" i="1"/>
  <c r="AU391" i="1"/>
  <c r="AT391" i="1"/>
  <c r="AQ391" i="1"/>
  <c r="AP391" i="1"/>
  <c r="AO391" i="1"/>
  <c r="AL391" i="1"/>
  <c r="AK391" i="1"/>
  <c r="AJ391" i="1"/>
  <c r="R391" i="1"/>
  <c r="P391" i="1"/>
  <c r="O404" i="1"/>
  <c r="Q391" i="1"/>
  <c r="L391" i="1"/>
  <c r="J404" i="1"/>
  <c r="I404" i="1"/>
  <c r="E404" i="1"/>
  <c r="BA388" i="1"/>
  <c r="AZ388" i="1"/>
  <c r="AX388" i="1"/>
  <c r="AY388" i="1" s="1"/>
  <c r="AW388" i="1"/>
  <c r="AS388" i="1"/>
  <c r="AR388" i="1"/>
  <c r="AN388" i="1"/>
  <c r="AM388" i="1"/>
  <c r="AO388" i="1" s="1"/>
  <c r="AL388" i="1"/>
  <c r="AI388" i="1"/>
  <c r="AH388" i="1"/>
  <c r="AK388" i="1" s="1"/>
  <c r="AF388" i="1"/>
  <c r="AD388" i="1"/>
  <c r="AE388" i="1" s="1"/>
  <c r="AC388" i="1"/>
  <c r="AG388" i="1" s="1"/>
  <c r="AB388" i="1"/>
  <c r="Z388" i="1"/>
  <c r="Y388" i="1"/>
  <c r="X388" i="1"/>
  <c r="AA388" i="1" s="1"/>
  <c r="V388" i="1"/>
  <c r="T388" i="1"/>
  <c r="S388" i="1"/>
  <c r="L387" i="1"/>
  <c r="K387" i="1"/>
  <c r="AZ386" i="1"/>
  <c r="AY386" i="1"/>
  <c r="AV386" i="1"/>
  <c r="AU386" i="1"/>
  <c r="AT386" i="1"/>
  <c r="AQ386" i="1"/>
  <c r="AP386" i="1"/>
  <c r="AO386" i="1"/>
  <c r="AL386" i="1"/>
  <c r="AK386" i="1"/>
  <c r="AJ386" i="1"/>
  <c r="R386" i="1"/>
  <c r="Q386" i="1"/>
  <c r="L386" i="1"/>
  <c r="K386" i="1"/>
  <c r="M386" i="1"/>
  <c r="H386" i="1"/>
  <c r="AZ385" i="1"/>
  <c r="AY385" i="1"/>
  <c r="AV385" i="1"/>
  <c r="AU385" i="1"/>
  <c r="AT385" i="1"/>
  <c r="AQ385" i="1"/>
  <c r="AP385" i="1"/>
  <c r="AO385" i="1"/>
  <c r="AL385" i="1"/>
  <c r="AK385" i="1"/>
  <c r="AJ385" i="1"/>
  <c r="R385" i="1"/>
  <c r="AZ384" i="1"/>
  <c r="AY384" i="1"/>
  <c r="AV384" i="1"/>
  <c r="AU384" i="1"/>
  <c r="AT384" i="1"/>
  <c r="AQ384" i="1"/>
  <c r="AP384" i="1"/>
  <c r="AO384" i="1"/>
  <c r="AL384" i="1"/>
  <c r="AK384" i="1"/>
  <c r="AJ384" i="1"/>
  <c r="R384" i="1"/>
  <c r="Q384" i="1"/>
  <c r="F384" i="1"/>
  <c r="H384" i="1"/>
  <c r="AZ383" i="1"/>
  <c r="AY383" i="1"/>
  <c r="AV383" i="1"/>
  <c r="AU383" i="1"/>
  <c r="AT383" i="1"/>
  <c r="AQ383" i="1"/>
  <c r="AP383" i="1"/>
  <c r="AO383" i="1"/>
  <c r="AL383" i="1"/>
  <c r="AK383" i="1"/>
  <c r="AJ383" i="1"/>
  <c r="Q383" i="1"/>
  <c r="P383" i="1"/>
  <c r="R383" i="1"/>
  <c r="L383" i="1"/>
  <c r="K383" i="1"/>
  <c r="M383" i="1"/>
  <c r="G383" i="1"/>
  <c r="F383" i="1"/>
  <c r="AZ382" i="1"/>
  <c r="AY382" i="1"/>
  <c r="AV382" i="1"/>
  <c r="AU382" i="1"/>
  <c r="AT382" i="1"/>
  <c r="AQ382" i="1"/>
  <c r="AP382" i="1"/>
  <c r="AO382" i="1"/>
  <c r="AL382" i="1"/>
  <c r="AK382" i="1"/>
  <c r="AJ382" i="1"/>
  <c r="Q382" i="1"/>
  <c r="P382" i="1"/>
  <c r="F382" i="1"/>
  <c r="H382" i="1"/>
  <c r="AZ381" i="1"/>
  <c r="AY381" i="1"/>
  <c r="AV381" i="1"/>
  <c r="AU381" i="1"/>
  <c r="AT381" i="1"/>
  <c r="AQ381" i="1"/>
  <c r="AP381" i="1"/>
  <c r="AO381" i="1"/>
  <c r="AL381" i="1"/>
  <c r="AK381" i="1"/>
  <c r="AJ381" i="1"/>
  <c r="Q381" i="1"/>
  <c r="P381" i="1"/>
  <c r="R381" i="1"/>
  <c r="L381" i="1"/>
  <c r="K381" i="1"/>
  <c r="M381" i="1"/>
  <c r="G381" i="1"/>
  <c r="F381" i="1"/>
  <c r="AZ380" i="1"/>
  <c r="AY380" i="1"/>
  <c r="AV380" i="1"/>
  <c r="AU380" i="1"/>
  <c r="AT380" i="1"/>
  <c r="AQ380" i="1"/>
  <c r="AP380" i="1"/>
  <c r="AO380" i="1"/>
  <c r="AL380" i="1"/>
  <c r="AK380" i="1"/>
  <c r="AJ380" i="1"/>
  <c r="Q380" i="1"/>
  <c r="P380" i="1"/>
  <c r="J388" i="1"/>
  <c r="BA377" i="1"/>
  <c r="AZ377" i="1"/>
  <c r="AY377" i="1"/>
  <c r="AX377" i="1"/>
  <c r="AW377" i="1"/>
  <c r="AU377" i="1"/>
  <c r="AS377" i="1"/>
  <c r="AR377" i="1"/>
  <c r="AT377" i="1" s="1"/>
  <c r="AN377" i="1"/>
  <c r="AM377" i="1"/>
  <c r="AQ377" i="1" s="1"/>
  <c r="AI377" i="1"/>
  <c r="AJ377" i="1" s="1"/>
  <c r="AH377" i="1"/>
  <c r="AL377" i="1" s="1"/>
  <c r="AF377" i="1"/>
  <c r="AE377" i="1"/>
  <c r="AD377" i="1"/>
  <c r="AC377" i="1"/>
  <c r="AA377" i="1"/>
  <c r="Y377" i="1"/>
  <c r="X377" i="1"/>
  <c r="Z377" i="1" s="1"/>
  <c r="T377" i="1"/>
  <c r="S377" i="1"/>
  <c r="W377" i="1" s="1"/>
  <c r="AZ376" i="1"/>
  <c r="AY376" i="1"/>
  <c r="AV376" i="1"/>
  <c r="AU376" i="1"/>
  <c r="AT376" i="1"/>
  <c r="AQ376" i="1"/>
  <c r="AP376" i="1"/>
  <c r="AO376" i="1"/>
  <c r="AL376" i="1"/>
  <c r="AK376" i="1"/>
  <c r="AJ376" i="1"/>
  <c r="Q376" i="1"/>
  <c r="P376" i="1"/>
  <c r="M376" i="1"/>
  <c r="F376" i="1"/>
  <c r="H376" i="1"/>
  <c r="AZ375" i="1"/>
  <c r="AY375" i="1"/>
  <c r="AV375" i="1"/>
  <c r="AU375" i="1"/>
  <c r="AT375" i="1"/>
  <c r="AQ375" i="1"/>
  <c r="AP375" i="1"/>
  <c r="AO375" i="1"/>
  <c r="AL375" i="1"/>
  <c r="AK375" i="1"/>
  <c r="AJ375" i="1"/>
  <c r="Q375" i="1"/>
  <c r="P375" i="1"/>
  <c r="R375" i="1"/>
  <c r="L375" i="1"/>
  <c r="K375" i="1"/>
  <c r="M375" i="1"/>
  <c r="G375" i="1"/>
  <c r="F375" i="1"/>
  <c r="AZ374" i="1"/>
  <c r="AY374" i="1"/>
  <c r="AV374" i="1"/>
  <c r="AU374" i="1"/>
  <c r="AT374" i="1"/>
  <c r="AQ374" i="1"/>
  <c r="AP374" i="1"/>
  <c r="AO374" i="1"/>
  <c r="AL374" i="1"/>
  <c r="AK374" i="1"/>
  <c r="AJ374" i="1"/>
  <c r="Q374" i="1"/>
  <c r="P374" i="1"/>
  <c r="M374" i="1"/>
  <c r="F374" i="1"/>
  <c r="H374" i="1"/>
  <c r="AZ373" i="1"/>
  <c r="AY373" i="1"/>
  <c r="AV373" i="1"/>
  <c r="AU373" i="1"/>
  <c r="AT373" i="1"/>
  <c r="AQ373" i="1"/>
  <c r="AP373" i="1"/>
  <c r="AO373" i="1"/>
  <c r="AL373" i="1"/>
  <c r="AK373" i="1"/>
  <c r="AJ373" i="1"/>
  <c r="Q373" i="1"/>
  <c r="P373" i="1"/>
  <c r="R373" i="1"/>
  <c r="L373" i="1"/>
  <c r="K373" i="1"/>
  <c r="M373" i="1"/>
  <c r="G373" i="1"/>
  <c r="F373" i="1"/>
  <c r="AZ372" i="1"/>
  <c r="AY372" i="1"/>
  <c r="AV372" i="1"/>
  <c r="AU372" i="1"/>
  <c r="AT372" i="1"/>
  <c r="AQ372" i="1"/>
  <c r="AP372" i="1"/>
  <c r="AO372" i="1"/>
  <c r="AL372" i="1"/>
  <c r="AK372" i="1"/>
  <c r="AJ372" i="1"/>
  <c r="Q372" i="1"/>
  <c r="P372" i="1"/>
  <c r="M372" i="1"/>
  <c r="F372" i="1"/>
  <c r="H372" i="1"/>
  <c r="AZ371" i="1"/>
  <c r="AY371" i="1"/>
  <c r="AV371" i="1"/>
  <c r="AU371" i="1"/>
  <c r="AT371" i="1"/>
  <c r="AQ371" i="1"/>
  <c r="AP371" i="1"/>
  <c r="AO371" i="1"/>
  <c r="AL371" i="1"/>
  <c r="AK371" i="1"/>
  <c r="AJ371" i="1"/>
  <c r="Q371" i="1"/>
  <c r="R371" i="1"/>
  <c r="L371" i="1"/>
  <c r="K371" i="1"/>
  <c r="M371" i="1"/>
  <c r="G371" i="1"/>
  <c r="F371" i="1"/>
  <c r="AZ370" i="1"/>
  <c r="AY370" i="1"/>
  <c r="AV370" i="1"/>
  <c r="AU370" i="1"/>
  <c r="AT370" i="1"/>
  <c r="AQ370" i="1"/>
  <c r="AP370" i="1"/>
  <c r="AO370" i="1"/>
  <c r="AL370" i="1"/>
  <c r="AK370" i="1"/>
  <c r="AJ370" i="1"/>
  <c r="Q370" i="1"/>
  <c r="N377" i="1"/>
  <c r="J377" i="1"/>
  <c r="M370" i="1"/>
  <c r="H370" i="1"/>
  <c r="BA367" i="1"/>
  <c r="AZ367" i="1"/>
  <c r="AY367" i="1"/>
  <c r="AX367" i="1"/>
  <c r="AW367" i="1"/>
  <c r="AU367" i="1"/>
  <c r="AS367" i="1"/>
  <c r="AR367" i="1"/>
  <c r="AT367" i="1" s="1"/>
  <c r="AQ367" i="1"/>
  <c r="AN367" i="1"/>
  <c r="AM367" i="1"/>
  <c r="AI367" i="1"/>
  <c r="AJ367" i="1" s="1"/>
  <c r="AH367" i="1"/>
  <c r="AL367" i="1" s="1"/>
  <c r="AF367" i="1"/>
  <c r="AE367" i="1"/>
  <c r="AD367" i="1"/>
  <c r="AC367" i="1"/>
  <c r="AG367" i="1" s="1"/>
  <c r="AA367" i="1"/>
  <c r="Y367" i="1"/>
  <c r="X367" i="1"/>
  <c r="Z367" i="1" s="1"/>
  <c r="W367" i="1"/>
  <c r="T367" i="1"/>
  <c r="S367" i="1"/>
  <c r="O367" i="1"/>
  <c r="D367" i="1"/>
  <c r="AZ366" i="1"/>
  <c r="AY366" i="1"/>
  <c r="AV366" i="1"/>
  <c r="AU366" i="1"/>
  <c r="AT366" i="1"/>
  <c r="AQ366" i="1"/>
  <c r="AP366" i="1"/>
  <c r="AO366" i="1"/>
  <c r="AL366" i="1"/>
  <c r="AK366" i="1"/>
  <c r="AJ366" i="1"/>
  <c r="Q366" i="1"/>
  <c r="N367" i="1"/>
  <c r="M366" i="1"/>
  <c r="J367" i="1"/>
  <c r="H366" i="1"/>
  <c r="BA363" i="1"/>
  <c r="AZ363" i="1"/>
  <c r="AY363" i="1"/>
  <c r="AX363" i="1"/>
  <c r="AW363" i="1"/>
  <c r="AU363" i="1"/>
  <c r="AS363" i="1"/>
  <c r="AR363" i="1"/>
  <c r="AT363" i="1" s="1"/>
  <c r="AN363" i="1"/>
  <c r="AM363" i="1"/>
  <c r="AI363" i="1"/>
  <c r="AJ363" i="1" s="1"/>
  <c r="AH363" i="1"/>
  <c r="AL363" i="1" s="1"/>
  <c r="AF363" i="1"/>
  <c r="AE363" i="1"/>
  <c r="AD363" i="1"/>
  <c r="AC363" i="1"/>
  <c r="AA363" i="1"/>
  <c r="Y363" i="1"/>
  <c r="X363" i="1"/>
  <c r="Z363" i="1" s="1"/>
  <c r="T363" i="1"/>
  <c r="S363" i="1"/>
  <c r="AZ362" i="1"/>
  <c r="AY362" i="1"/>
  <c r="AV362" i="1"/>
  <c r="AU362" i="1"/>
  <c r="AT362" i="1"/>
  <c r="AQ362" i="1"/>
  <c r="AP362" i="1"/>
  <c r="AO362" i="1"/>
  <c r="AL362" i="1"/>
  <c r="AK362" i="1"/>
  <c r="AJ362" i="1"/>
  <c r="Q362" i="1"/>
  <c r="P362" i="1"/>
  <c r="F362" i="1"/>
  <c r="H362" i="1"/>
  <c r="AZ361" i="1"/>
  <c r="AY361" i="1"/>
  <c r="AV361" i="1"/>
  <c r="AU361" i="1"/>
  <c r="AT361" i="1"/>
  <c r="AQ361" i="1"/>
  <c r="AP361" i="1"/>
  <c r="AO361" i="1"/>
  <c r="AL361" i="1"/>
  <c r="AK361" i="1"/>
  <c r="AJ361" i="1"/>
  <c r="Q361" i="1"/>
  <c r="P361" i="1"/>
  <c r="R361" i="1"/>
  <c r="L361" i="1"/>
  <c r="K361" i="1"/>
  <c r="M361" i="1"/>
  <c r="F361" i="1"/>
  <c r="AZ360" i="1"/>
  <c r="AY360" i="1"/>
  <c r="AV360" i="1"/>
  <c r="AU360" i="1"/>
  <c r="AT360" i="1"/>
  <c r="AQ360" i="1"/>
  <c r="AP360" i="1"/>
  <c r="AO360" i="1"/>
  <c r="AL360" i="1"/>
  <c r="AK360" i="1"/>
  <c r="AJ360" i="1"/>
  <c r="M360" i="1"/>
  <c r="F360" i="1"/>
  <c r="AZ359" i="1"/>
  <c r="AY359" i="1"/>
  <c r="AV359" i="1"/>
  <c r="AU359" i="1"/>
  <c r="AT359" i="1"/>
  <c r="AQ359" i="1"/>
  <c r="AP359" i="1"/>
  <c r="AO359" i="1"/>
  <c r="AL359" i="1"/>
  <c r="AK359" i="1"/>
  <c r="AJ359" i="1"/>
  <c r="Q359" i="1"/>
  <c r="R359" i="1"/>
  <c r="L359" i="1"/>
  <c r="K359" i="1"/>
  <c r="M359" i="1"/>
  <c r="F359" i="1"/>
  <c r="AZ358" i="1"/>
  <c r="AY358" i="1"/>
  <c r="AV358" i="1"/>
  <c r="AU358" i="1"/>
  <c r="AT358" i="1"/>
  <c r="AQ358" i="1"/>
  <c r="AP358" i="1"/>
  <c r="AO358" i="1"/>
  <c r="AL358" i="1"/>
  <c r="AK358" i="1"/>
  <c r="AJ358" i="1"/>
  <c r="M358" i="1"/>
  <c r="F358" i="1"/>
  <c r="AZ357" i="1"/>
  <c r="AY357" i="1"/>
  <c r="AV357" i="1"/>
  <c r="AU357" i="1"/>
  <c r="AT357" i="1"/>
  <c r="AQ357" i="1"/>
  <c r="AP357" i="1"/>
  <c r="AO357" i="1"/>
  <c r="AL357" i="1"/>
  <c r="AK357" i="1"/>
  <c r="AJ357" i="1"/>
  <c r="P357" i="1"/>
  <c r="R357" i="1"/>
  <c r="L357" i="1"/>
  <c r="K357" i="1"/>
  <c r="M357" i="1"/>
  <c r="AZ356" i="1"/>
  <c r="AY356" i="1"/>
  <c r="AV356" i="1"/>
  <c r="AU356" i="1"/>
  <c r="AT356" i="1"/>
  <c r="AQ356" i="1"/>
  <c r="AP356" i="1"/>
  <c r="AO356" i="1"/>
  <c r="AL356" i="1"/>
  <c r="AK356" i="1"/>
  <c r="AJ356" i="1"/>
  <c r="R356" i="1"/>
  <c r="Q356" i="1"/>
  <c r="P356" i="1"/>
  <c r="M356" i="1"/>
  <c r="F356" i="1"/>
  <c r="H356" i="1"/>
  <c r="AZ355" i="1"/>
  <c r="AY355" i="1"/>
  <c r="AV355" i="1"/>
  <c r="AU355" i="1"/>
  <c r="AT355" i="1"/>
  <c r="AQ355" i="1"/>
  <c r="AP355" i="1"/>
  <c r="AO355" i="1"/>
  <c r="AL355" i="1"/>
  <c r="AK355" i="1"/>
  <c r="AJ355" i="1"/>
  <c r="P355" i="1"/>
  <c r="L355" i="1"/>
  <c r="K355" i="1"/>
  <c r="H355" i="1"/>
  <c r="G355" i="1"/>
  <c r="BA352" i="1"/>
  <c r="AX352" i="1"/>
  <c r="AW352" i="1"/>
  <c r="AS352" i="1"/>
  <c r="AT352" i="1" s="1"/>
  <c r="AR352" i="1"/>
  <c r="AN352" i="1"/>
  <c r="AM352" i="1"/>
  <c r="AQ352" i="1" s="1"/>
  <c r="AJ352" i="1"/>
  <c r="AI352" i="1"/>
  <c r="AH352" i="1"/>
  <c r="AL352" i="1" s="1"/>
  <c r="AF352" i="1"/>
  <c r="AE352" i="1"/>
  <c r="AD352" i="1"/>
  <c r="AC352" i="1"/>
  <c r="AG352" i="1" s="1"/>
  <c r="AB352" i="1"/>
  <c r="Y352" i="1"/>
  <c r="X352" i="1"/>
  <c r="T352" i="1"/>
  <c r="S352" i="1"/>
  <c r="W352" i="1" s="1"/>
  <c r="AZ351" i="1"/>
  <c r="AY351" i="1"/>
  <c r="AV351" i="1"/>
  <c r="AU351" i="1"/>
  <c r="AT351" i="1"/>
  <c r="AQ351" i="1"/>
  <c r="AP351" i="1"/>
  <c r="AO351" i="1"/>
  <c r="AL351" i="1"/>
  <c r="AK351" i="1"/>
  <c r="AJ351" i="1"/>
  <c r="R351" i="1"/>
  <c r="M351" i="1"/>
  <c r="F351" i="1"/>
  <c r="H351" i="1"/>
  <c r="AZ350" i="1"/>
  <c r="AY350" i="1"/>
  <c r="AV350" i="1"/>
  <c r="AU350" i="1"/>
  <c r="AT350" i="1"/>
  <c r="AQ350" i="1"/>
  <c r="AP350" i="1"/>
  <c r="AO350" i="1"/>
  <c r="AL350" i="1"/>
  <c r="AK350" i="1"/>
  <c r="AJ350" i="1"/>
  <c r="P350" i="1"/>
  <c r="R350" i="1"/>
  <c r="L350" i="1"/>
  <c r="K350" i="1"/>
  <c r="M350" i="1"/>
  <c r="AZ349" i="1"/>
  <c r="AY349" i="1"/>
  <c r="AV349" i="1"/>
  <c r="AU349" i="1"/>
  <c r="AT349" i="1"/>
  <c r="AQ349" i="1"/>
  <c r="AP349" i="1"/>
  <c r="AO349" i="1"/>
  <c r="AL349" i="1"/>
  <c r="AK349" i="1"/>
  <c r="AJ349" i="1"/>
  <c r="R349" i="1"/>
  <c r="M349" i="1"/>
  <c r="F349" i="1"/>
  <c r="H349" i="1"/>
  <c r="AZ348" i="1"/>
  <c r="AY348" i="1"/>
  <c r="AV348" i="1"/>
  <c r="AU348" i="1"/>
  <c r="AT348" i="1"/>
  <c r="AQ348" i="1"/>
  <c r="AP348" i="1"/>
  <c r="AO348" i="1"/>
  <c r="AL348" i="1"/>
  <c r="AK348" i="1"/>
  <c r="AJ348" i="1"/>
  <c r="P348" i="1"/>
  <c r="R348" i="1"/>
  <c r="L348" i="1"/>
  <c r="K348" i="1"/>
  <c r="M348" i="1"/>
  <c r="AZ347" i="1"/>
  <c r="AY347" i="1"/>
  <c r="AV347" i="1"/>
  <c r="AU347" i="1"/>
  <c r="AT347" i="1"/>
  <c r="AQ347" i="1"/>
  <c r="AP347" i="1"/>
  <c r="AO347" i="1"/>
  <c r="AL347" i="1"/>
  <c r="AK347" i="1"/>
  <c r="AJ347" i="1"/>
  <c r="R347" i="1"/>
  <c r="M347" i="1"/>
  <c r="F347" i="1"/>
  <c r="H347" i="1"/>
  <c r="AZ346" i="1"/>
  <c r="AY346" i="1"/>
  <c r="AV346" i="1"/>
  <c r="AU346" i="1"/>
  <c r="AT346" i="1"/>
  <c r="AQ346" i="1"/>
  <c r="AP346" i="1"/>
  <c r="AO346" i="1"/>
  <c r="AL346" i="1"/>
  <c r="AK346" i="1"/>
  <c r="AJ346" i="1"/>
  <c r="P346" i="1"/>
  <c r="R346" i="1"/>
  <c r="L346" i="1"/>
  <c r="K346" i="1"/>
  <c r="M346" i="1"/>
  <c r="AZ345" i="1"/>
  <c r="AY345" i="1"/>
  <c r="AV345" i="1"/>
  <c r="AU345" i="1"/>
  <c r="AT345" i="1"/>
  <c r="AQ345" i="1"/>
  <c r="AP345" i="1"/>
  <c r="AO345" i="1"/>
  <c r="AL345" i="1"/>
  <c r="AK345" i="1"/>
  <c r="AJ345" i="1"/>
  <c r="R345" i="1"/>
  <c r="M345" i="1"/>
  <c r="F345" i="1"/>
  <c r="H345" i="1"/>
  <c r="AZ344" i="1"/>
  <c r="AY344" i="1"/>
  <c r="AV344" i="1"/>
  <c r="AU344" i="1"/>
  <c r="AT344" i="1"/>
  <c r="AQ344" i="1"/>
  <c r="AP344" i="1"/>
  <c r="AO344" i="1"/>
  <c r="AL344" i="1"/>
  <c r="AK344" i="1"/>
  <c r="AJ344" i="1"/>
  <c r="P344" i="1"/>
  <c r="R344" i="1"/>
  <c r="L344" i="1"/>
  <c r="K344" i="1"/>
  <c r="M344" i="1"/>
  <c r="AZ343" i="1"/>
  <c r="AY343" i="1"/>
  <c r="AV343" i="1"/>
  <c r="AU343" i="1"/>
  <c r="AT343" i="1"/>
  <c r="AQ343" i="1"/>
  <c r="AP343" i="1"/>
  <c r="AO343" i="1"/>
  <c r="AL343" i="1"/>
  <c r="AK343" i="1"/>
  <c r="AJ343" i="1"/>
  <c r="R343" i="1"/>
  <c r="M343" i="1"/>
  <c r="F343" i="1"/>
  <c r="H343" i="1"/>
  <c r="AZ342" i="1"/>
  <c r="AY342" i="1"/>
  <c r="AV342" i="1"/>
  <c r="AU342" i="1"/>
  <c r="AT342" i="1"/>
  <c r="AQ342" i="1"/>
  <c r="AP342" i="1"/>
  <c r="AO342" i="1"/>
  <c r="AL342" i="1"/>
  <c r="AK342" i="1"/>
  <c r="AJ342" i="1"/>
  <c r="P342" i="1"/>
  <c r="R342" i="1"/>
  <c r="L342" i="1"/>
  <c r="K342" i="1"/>
  <c r="M342" i="1"/>
  <c r="AZ341" i="1"/>
  <c r="AY341" i="1"/>
  <c r="AV341" i="1"/>
  <c r="AU341" i="1"/>
  <c r="AT341" i="1"/>
  <c r="AQ341" i="1"/>
  <c r="AP341" i="1"/>
  <c r="AO341" i="1"/>
  <c r="AL341" i="1"/>
  <c r="AK341" i="1"/>
  <c r="AJ341" i="1"/>
  <c r="R341" i="1"/>
  <c r="M341" i="1"/>
  <c r="F341" i="1"/>
  <c r="H341" i="1"/>
  <c r="AZ340" i="1"/>
  <c r="AY340" i="1"/>
  <c r="AV340" i="1"/>
  <c r="AU340" i="1"/>
  <c r="AT340" i="1"/>
  <c r="AQ340" i="1"/>
  <c r="AP340" i="1"/>
  <c r="AO340" i="1"/>
  <c r="AL340" i="1"/>
  <c r="AK340" i="1"/>
  <c r="AJ340" i="1"/>
  <c r="P340" i="1"/>
  <c r="O352" i="1"/>
  <c r="N352" i="1"/>
  <c r="L340" i="1"/>
  <c r="K340" i="1"/>
  <c r="I352" i="1"/>
  <c r="E352" i="1"/>
  <c r="BA337" i="1"/>
  <c r="AX337" i="1"/>
  <c r="AW337" i="1"/>
  <c r="AZ337" i="1" s="1"/>
  <c r="AT337" i="1"/>
  <c r="AS337" i="1"/>
  <c r="AR337" i="1"/>
  <c r="AV337" i="1" s="1"/>
  <c r="AP337" i="1"/>
  <c r="AO337" i="1"/>
  <c r="AN337" i="1"/>
  <c r="AM337" i="1"/>
  <c r="AQ337" i="1" s="1"/>
  <c r="AI337" i="1"/>
  <c r="AH337" i="1"/>
  <c r="AD337" i="1"/>
  <c r="AC337" i="1"/>
  <c r="AG337" i="1" s="1"/>
  <c r="Z337" i="1"/>
  <c r="Y337" i="1"/>
  <c r="X337" i="1"/>
  <c r="V337" i="1"/>
  <c r="U337" i="1"/>
  <c r="T337" i="1"/>
  <c r="S337" i="1"/>
  <c r="W337" i="1" s="1"/>
  <c r="AZ336" i="1"/>
  <c r="AY336" i="1"/>
  <c r="AV336" i="1"/>
  <c r="AU336" i="1"/>
  <c r="AT336" i="1"/>
  <c r="AQ336" i="1"/>
  <c r="AP336" i="1"/>
  <c r="AO336" i="1"/>
  <c r="AL336" i="1"/>
  <c r="AK336" i="1"/>
  <c r="AJ336" i="1"/>
  <c r="P336" i="1"/>
  <c r="R336" i="1"/>
  <c r="L336" i="1"/>
  <c r="K336" i="1"/>
  <c r="M336" i="1"/>
  <c r="H336" i="1"/>
  <c r="AZ335" i="1"/>
  <c r="AY335" i="1"/>
  <c r="AV335" i="1"/>
  <c r="AU335" i="1"/>
  <c r="AT335" i="1"/>
  <c r="AQ335" i="1"/>
  <c r="AP335" i="1"/>
  <c r="AO335" i="1"/>
  <c r="AL335" i="1"/>
  <c r="AK335" i="1"/>
  <c r="AJ335" i="1"/>
  <c r="M335" i="1"/>
  <c r="F335" i="1"/>
  <c r="AZ334" i="1"/>
  <c r="AY334" i="1"/>
  <c r="AV334" i="1"/>
  <c r="AU334" i="1"/>
  <c r="AT334" i="1"/>
  <c r="AQ334" i="1"/>
  <c r="AP334" i="1"/>
  <c r="AO334" i="1"/>
  <c r="AL334" i="1"/>
  <c r="AK334" i="1"/>
  <c r="AJ334" i="1"/>
  <c r="P334" i="1"/>
  <c r="R334" i="1"/>
  <c r="L334" i="1"/>
  <c r="K334" i="1"/>
  <c r="M334" i="1"/>
  <c r="H334" i="1"/>
  <c r="AZ333" i="1"/>
  <c r="AY333" i="1"/>
  <c r="AV333" i="1"/>
  <c r="AU333" i="1"/>
  <c r="AT333" i="1"/>
  <c r="AQ333" i="1"/>
  <c r="AP333" i="1"/>
  <c r="AO333" i="1"/>
  <c r="AL333" i="1"/>
  <c r="AK333" i="1"/>
  <c r="AJ333" i="1"/>
  <c r="M333" i="1"/>
  <c r="F333" i="1"/>
  <c r="AZ332" i="1"/>
  <c r="AY332" i="1"/>
  <c r="AV332" i="1"/>
  <c r="AU332" i="1"/>
  <c r="AT332" i="1"/>
  <c r="AQ332" i="1"/>
  <c r="AP332" i="1"/>
  <c r="AO332" i="1"/>
  <c r="AL332" i="1"/>
  <c r="AK332" i="1"/>
  <c r="AJ332" i="1"/>
  <c r="P332" i="1"/>
  <c r="R332" i="1"/>
  <c r="L332" i="1"/>
  <c r="K332" i="1"/>
  <c r="M332" i="1"/>
  <c r="H332" i="1"/>
  <c r="AZ331" i="1"/>
  <c r="AY331" i="1"/>
  <c r="AV331" i="1"/>
  <c r="AU331" i="1"/>
  <c r="AT331" i="1"/>
  <c r="AQ331" i="1"/>
  <c r="AP331" i="1"/>
  <c r="AO331" i="1"/>
  <c r="AL331" i="1"/>
  <c r="AK331" i="1"/>
  <c r="AJ331" i="1"/>
  <c r="M331" i="1"/>
  <c r="F331" i="1"/>
  <c r="AZ330" i="1"/>
  <c r="AY330" i="1"/>
  <c r="AV330" i="1"/>
  <c r="AU330" i="1"/>
  <c r="AT330" i="1"/>
  <c r="AQ330" i="1"/>
  <c r="AP330" i="1"/>
  <c r="AO330" i="1"/>
  <c r="AL330" i="1"/>
  <c r="AK330" i="1"/>
  <c r="AJ330" i="1"/>
  <c r="P330" i="1"/>
  <c r="R330" i="1"/>
  <c r="L330" i="1"/>
  <c r="K330" i="1"/>
  <c r="M330" i="1"/>
  <c r="H330" i="1"/>
  <c r="F330" i="1"/>
  <c r="AZ329" i="1"/>
  <c r="AY329" i="1"/>
  <c r="AV329" i="1"/>
  <c r="AU329" i="1"/>
  <c r="AT329" i="1"/>
  <c r="AQ329" i="1"/>
  <c r="AP329" i="1"/>
  <c r="AO329" i="1"/>
  <c r="AL329" i="1"/>
  <c r="AK329" i="1"/>
  <c r="AJ329" i="1"/>
  <c r="Q329" i="1"/>
  <c r="P329" i="1"/>
  <c r="M329" i="1"/>
  <c r="F329" i="1"/>
  <c r="H329" i="1"/>
  <c r="AZ328" i="1"/>
  <c r="AY328" i="1"/>
  <c r="AV328" i="1"/>
  <c r="AU328" i="1"/>
  <c r="AT328" i="1"/>
  <c r="AQ328" i="1"/>
  <c r="AP328" i="1"/>
  <c r="AO328" i="1"/>
  <c r="AL328" i="1"/>
  <c r="AK328" i="1"/>
  <c r="AJ328" i="1"/>
  <c r="R328" i="1"/>
  <c r="Q328" i="1"/>
  <c r="L328" i="1"/>
  <c r="K328" i="1"/>
  <c r="M328" i="1"/>
  <c r="H328" i="1"/>
  <c r="AZ327" i="1"/>
  <c r="AY327" i="1"/>
  <c r="AV327" i="1"/>
  <c r="AU327" i="1"/>
  <c r="AT327" i="1"/>
  <c r="AQ327" i="1"/>
  <c r="AP327" i="1"/>
  <c r="AO327" i="1"/>
  <c r="AL327" i="1"/>
  <c r="AK327" i="1"/>
  <c r="AJ327" i="1"/>
  <c r="R327" i="1"/>
  <c r="AZ326" i="1"/>
  <c r="AY326" i="1"/>
  <c r="AV326" i="1"/>
  <c r="AU326" i="1"/>
  <c r="AT326" i="1"/>
  <c r="AQ326" i="1"/>
  <c r="AP326" i="1"/>
  <c r="AO326" i="1"/>
  <c r="AL326" i="1"/>
  <c r="AK326" i="1"/>
  <c r="AJ326" i="1"/>
  <c r="R326" i="1"/>
  <c r="K326" i="1"/>
  <c r="M326" i="1"/>
  <c r="F326" i="1"/>
  <c r="AZ325" i="1"/>
  <c r="AY325" i="1"/>
  <c r="AV325" i="1"/>
  <c r="AU325" i="1"/>
  <c r="AT325" i="1"/>
  <c r="AQ325" i="1"/>
  <c r="AP325" i="1"/>
  <c r="AO325" i="1"/>
  <c r="AL325" i="1"/>
  <c r="AK325" i="1"/>
  <c r="AJ325" i="1"/>
  <c r="P325" i="1"/>
  <c r="R325" i="1"/>
  <c r="L325" i="1"/>
  <c r="K325" i="1"/>
  <c r="H325" i="1"/>
  <c r="AZ324" i="1"/>
  <c r="AY324" i="1"/>
  <c r="AV324" i="1"/>
  <c r="AU324" i="1"/>
  <c r="AT324" i="1"/>
  <c r="AQ324" i="1"/>
  <c r="AP324" i="1"/>
  <c r="AO324" i="1"/>
  <c r="AL324" i="1"/>
  <c r="AK324" i="1"/>
  <c r="AJ324" i="1"/>
  <c r="K324" i="1"/>
  <c r="M324" i="1"/>
  <c r="F324" i="1"/>
  <c r="AZ323" i="1"/>
  <c r="AY323" i="1"/>
  <c r="AV323" i="1"/>
  <c r="AU323" i="1"/>
  <c r="AT323" i="1"/>
  <c r="AQ323" i="1"/>
  <c r="AP323" i="1"/>
  <c r="AO323" i="1"/>
  <c r="AL323" i="1"/>
  <c r="AK323" i="1"/>
  <c r="AJ323" i="1"/>
  <c r="P323" i="1"/>
  <c r="R323" i="1"/>
  <c r="L323" i="1"/>
  <c r="H323" i="1"/>
  <c r="BA320" i="1"/>
  <c r="AZ320" i="1"/>
  <c r="AX320" i="1"/>
  <c r="AY320" i="1" s="1"/>
  <c r="AW320" i="1"/>
  <c r="AT320" i="1"/>
  <c r="AS320" i="1"/>
  <c r="AR320" i="1"/>
  <c r="AV320" i="1" s="1"/>
  <c r="AP320" i="1"/>
  <c r="AN320" i="1"/>
  <c r="AM320" i="1"/>
  <c r="AO320" i="1" s="1"/>
  <c r="AL320" i="1"/>
  <c r="AI320" i="1"/>
  <c r="AH320" i="1"/>
  <c r="AD320" i="1"/>
  <c r="AE320" i="1" s="1"/>
  <c r="AC320" i="1"/>
  <c r="AG320" i="1" s="1"/>
  <c r="Z320" i="1"/>
  <c r="Y320" i="1"/>
  <c r="X320" i="1"/>
  <c r="V320" i="1"/>
  <c r="T320" i="1"/>
  <c r="S320" i="1"/>
  <c r="U320" i="1" s="1"/>
  <c r="AZ319" i="1"/>
  <c r="AY319" i="1"/>
  <c r="AV319" i="1"/>
  <c r="AU319" i="1"/>
  <c r="AT319" i="1"/>
  <c r="AQ319" i="1"/>
  <c r="AP319" i="1"/>
  <c r="AO319" i="1"/>
  <c r="AL319" i="1"/>
  <c r="AK319" i="1"/>
  <c r="AJ319" i="1"/>
  <c r="P319" i="1"/>
  <c r="R319" i="1"/>
  <c r="L319" i="1"/>
  <c r="K319" i="1"/>
  <c r="H319" i="1"/>
  <c r="AZ318" i="1"/>
  <c r="AY318" i="1"/>
  <c r="AV318" i="1"/>
  <c r="AU318" i="1"/>
  <c r="AT318" i="1"/>
  <c r="AQ318" i="1"/>
  <c r="AP318" i="1"/>
  <c r="AO318" i="1"/>
  <c r="AL318" i="1"/>
  <c r="AK318" i="1"/>
  <c r="AJ318" i="1"/>
  <c r="K318" i="1"/>
  <c r="M318" i="1"/>
  <c r="F318" i="1"/>
  <c r="AZ317" i="1"/>
  <c r="AY317" i="1"/>
  <c r="AV317" i="1"/>
  <c r="AU317" i="1"/>
  <c r="AT317" i="1"/>
  <c r="AQ317" i="1"/>
  <c r="AP317" i="1"/>
  <c r="AO317" i="1"/>
  <c r="AL317" i="1"/>
  <c r="AK317" i="1"/>
  <c r="AJ317" i="1"/>
  <c r="P317" i="1"/>
  <c r="R317" i="1"/>
  <c r="L317" i="1"/>
  <c r="K317" i="1"/>
  <c r="H317" i="1"/>
  <c r="AZ316" i="1"/>
  <c r="AY316" i="1"/>
  <c r="AV316" i="1"/>
  <c r="AU316" i="1"/>
  <c r="AT316" i="1"/>
  <c r="AQ316" i="1"/>
  <c r="AP316" i="1"/>
  <c r="AO316" i="1"/>
  <c r="AL316" i="1"/>
  <c r="AK316" i="1"/>
  <c r="AJ316" i="1"/>
  <c r="R316" i="1"/>
  <c r="K316" i="1"/>
  <c r="M316" i="1"/>
  <c r="F316" i="1"/>
  <c r="H316" i="1"/>
  <c r="AZ315" i="1"/>
  <c r="AY315" i="1"/>
  <c r="AV315" i="1"/>
  <c r="AU315" i="1"/>
  <c r="AT315" i="1"/>
  <c r="AQ315" i="1"/>
  <c r="AP315" i="1"/>
  <c r="AO315" i="1"/>
  <c r="AL315" i="1"/>
  <c r="AK315" i="1"/>
  <c r="AJ315" i="1"/>
  <c r="P315" i="1"/>
  <c r="R315" i="1"/>
  <c r="L315" i="1"/>
  <c r="K315" i="1"/>
  <c r="AZ314" i="1"/>
  <c r="AY314" i="1"/>
  <c r="AV314" i="1"/>
  <c r="AU314" i="1"/>
  <c r="AT314" i="1"/>
  <c r="AQ314" i="1"/>
  <c r="AP314" i="1"/>
  <c r="AO314" i="1"/>
  <c r="AL314" i="1"/>
  <c r="AK314" i="1"/>
  <c r="AJ314" i="1"/>
  <c r="R314" i="1"/>
  <c r="K314" i="1"/>
  <c r="M314" i="1"/>
  <c r="F314" i="1"/>
  <c r="AZ313" i="1"/>
  <c r="AY313" i="1"/>
  <c r="AV313" i="1"/>
  <c r="AU313" i="1"/>
  <c r="AT313" i="1"/>
  <c r="AQ313" i="1"/>
  <c r="AP313" i="1"/>
  <c r="AO313" i="1"/>
  <c r="AL313" i="1"/>
  <c r="AK313" i="1"/>
  <c r="AJ313" i="1"/>
  <c r="P313" i="1"/>
  <c r="R313" i="1"/>
  <c r="L313" i="1"/>
  <c r="K313" i="1"/>
  <c r="H313" i="1"/>
  <c r="AZ312" i="1"/>
  <c r="AY312" i="1"/>
  <c r="AV312" i="1"/>
  <c r="AU312" i="1"/>
  <c r="AT312" i="1"/>
  <c r="AQ312" i="1"/>
  <c r="AP312" i="1"/>
  <c r="AO312" i="1"/>
  <c r="AL312" i="1"/>
  <c r="AK312" i="1"/>
  <c r="AJ312" i="1"/>
  <c r="R312" i="1"/>
  <c r="K312" i="1"/>
  <c r="M312" i="1"/>
  <c r="F312" i="1"/>
  <c r="AZ311" i="1"/>
  <c r="AY311" i="1"/>
  <c r="AV311" i="1"/>
  <c r="AU311" i="1"/>
  <c r="AT311" i="1"/>
  <c r="AQ311" i="1"/>
  <c r="AP311" i="1"/>
  <c r="AO311" i="1"/>
  <c r="AL311" i="1"/>
  <c r="AK311" i="1"/>
  <c r="AJ311" i="1"/>
  <c r="P311" i="1"/>
  <c r="R311" i="1"/>
  <c r="L311" i="1"/>
  <c r="K311" i="1"/>
  <c r="H311" i="1"/>
  <c r="AZ310" i="1"/>
  <c r="AY310" i="1"/>
  <c r="AV310" i="1"/>
  <c r="AU310" i="1"/>
  <c r="AT310" i="1"/>
  <c r="AQ310" i="1"/>
  <c r="AP310" i="1"/>
  <c r="AO310" i="1"/>
  <c r="AL310" i="1"/>
  <c r="AK310" i="1"/>
  <c r="AJ310" i="1"/>
  <c r="K310" i="1"/>
  <c r="M310" i="1"/>
  <c r="F310" i="1"/>
  <c r="AZ309" i="1"/>
  <c r="AY309" i="1"/>
  <c r="AV309" i="1"/>
  <c r="AU309" i="1"/>
  <c r="AT309" i="1"/>
  <c r="AQ309" i="1"/>
  <c r="AP309" i="1"/>
  <c r="AO309" i="1"/>
  <c r="AL309" i="1"/>
  <c r="AK309" i="1"/>
  <c r="AJ309" i="1"/>
  <c r="P309" i="1"/>
  <c r="R309" i="1"/>
  <c r="L309" i="1"/>
  <c r="K309" i="1"/>
  <c r="H309" i="1"/>
  <c r="AZ308" i="1"/>
  <c r="AY308" i="1"/>
  <c r="AV308" i="1"/>
  <c r="AU308" i="1"/>
  <c r="AT308" i="1"/>
  <c r="AQ308" i="1"/>
  <c r="AP308" i="1"/>
  <c r="AO308" i="1"/>
  <c r="AL308" i="1"/>
  <c r="AK308" i="1"/>
  <c r="AJ308" i="1"/>
  <c r="R308" i="1"/>
  <c r="M308" i="1"/>
  <c r="F308" i="1"/>
  <c r="H308" i="1"/>
  <c r="AZ307" i="1"/>
  <c r="AY307" i="1"/>
  <c r="AV307" i="1"/>
  <c r="AU307" i="1"/>
  <c r="AT307" i="1"/>
  <c r="AQ307" i="1"/>
  <c r="AP307" i="1"/>
  <c r="AO307" i="1"/>
  <c r="AL307" i="1"/>
  <c r="AK307" i="1"/>
  <c r="AJ307" i="1"/>
  <c r="P307" i="1"/>
  <c r="R307" i="1"/>
  <c r="L307" i="1"/>
  <c r="K307" i="1"/>
  <c r="AZ306" i="1"/>
  <c r="AY306" i="1"/>
  <c r="AV306" i="1"/>
  <c r="AU306" i="1"/>
  <c r="AT306" i="1"/>
  <c r="AQ306" i="1"/>
  <c r="AP306" i="1"/>
  <c r="AO306" i="1"/>
  <c r="AL306" i="1"/>
  <c r="AK306" i="1"/>
  <c r="AJ306" i="1"/>
  <c r="R306" i="1"/>
  <c r="O320" i="1"/>
  <c r="K306" i="1"/>
  <c r="I320" i="1"/>
  <c r="F306" i="1"/>
  <c r="E320" i="1"/>
  <c r="BA303" i="1"/>
  <c r="AZ303" i="1"/>
  <c r="AX303" i="1"/>
  <c r="AW303" i="1"/>
  <c r="AY303" i="1" s="1"/>
  <c r="AV303" i="1"/>
  <c r="AS303" i="1"/>
  <c r="AR303" i="1"/>
  <c r="AN303" i="1"/>
  <c r="AO303" i="1" s="1"/>
  <c r="AM303" i="1"/>
  <c r="AQ303" i="1" s="1"/>
  <c r="AJ303" i="1"/>
  <c r="AI303" i="1"/>
  <c r="AH303" i="1"/>
  <c r="AF303" i="1"/>
  <c r="AD303" i="1"/>
  <c r="AC303" i="1"/>
  <c r="AE303" i="1" s="1"/>
  <c r="Y303" i="1"/>
  <c r="X303" i="1"/>
  <c r="AB303" i="1" s="1"/>
  <c r="T303" i="1"/>
  <c r="U303" i="1" s="1"/>
  <c r="S303" i="1"/>
  <c r="W303" i="1" s="1"/>
  <c r="AZ302" i="1"/>
  <c r="AY302" i="1"/>
  <c r="AV302" i="1"/>
  <c r="AU302" i="1"/>
  <c r="AT302" i="1"/>
  <c r="AQ302" i="1"/>
  <c r="AP302" i="1"/>
  <c r="AO302" i="1"/>
  <c r="AL302" i="1"/>
  <c r="AK302" i="1"/>
  <c r="AJ302" i="1"/>
  <c r="R302" i="1"/>
  <c r="K302" i="1"/>
  <c r="M302" i="1"/>
  <c r="F302" i="1"/>
  <c r="AZ301" i="1"/>
  <c r="AY301" i="1"/>
  <c r="AV301" i="1"/>
  <c r="AU301" i="1"/>
  <c r="AT301" i="1"/>
  <c r="AQ301" i="1"/>
  <c r="AP301" i="1"/>
  <c r="AO301" i="1"/>
  <c r="AL301" i="1"/>
  <c r="AK301" i="1"/>
  <c r="AJ301" i="1"/>
  <c r="P301" i="1"/>
  <c r="R301" i="1"/>
  <c r="L301" i="1"/>
  <c r="K301" i="1"/>
  <c r="H301" i="1"/>
  <c r="AZ300" i="1"/>
  <c r="AY300" i="1"/>
  <c r="AV300" i="1"/>
  <c r="AU300" i="1"/>
  <c r="AT300" i="1"/>
  <c r="AQ300" i="1"/>
  <c r="AP300" i="1"/>
  <c r="AO300" i="1"/>
  <c r="AL300" i="1"/>
  <c r="AK300" i="1"/>
  <c r="AJ300" i="1"/>
  <c r="K300" i="1"/>
  <c r="M300" i="1"/>
  <c r="F300" i="1"/>
  <c r="AZ299" i="1"/>
  <c r="AY299" i="1"/>
  <c r="AV299" i="1"/>
  <c r="AU299" i="1"/>
  <c r="AT299" i="1"/>
  <c r="AQ299" i="1"/>
  <c r="AP299" i="1"/>
  <c r="AO299" i="1"/>
  <c r="AL299" i="1"/>
  <c r="AK299" i="1"/>
  <c r="AJ299" i="1"/>
  <c r="P299" i="1"/>
  <c r="O303" i="1"/>
  <c r="L299" i="1"/>
  <c r="J303" i="1"/>
  <c r="K299" i="1"/>
  <c r="E303" i="1"/>
  <c r="D303" i="1"/>
  <c r="BA296" i="1"/>
  <c r="AZ296" i="1"/>
  <c r="AX296" i="1"/>
  <c r="AY296" i="1" s="1"/>
  <c r="AW296" i="1"/>
  <c r="AT296" i="1"/>
  <c r="AS296" i="1"/>
  <c r="AR296" i="1"/>
  <c r="AV296" i="1" s="1"/>
  <c r="AP296" i="1"/>
  <c r="AN296" i="1"/>
  <c r="AM296" i="1"/>
  <c r="AO296" i="1" s="1"/>
  <c r="AL296" i="1"/>
  <c r="AI296" i="1"/>
  <c r="AH296" i="1"/>
  <c r="AD296" i="1"/>
  <c r="AE296" i="1" s="1"/>
  <c r="AC296" i="1"/>
  <c r="AG296" i="1" s="1"/>
  <c r="Z296" i="1"/>
  <c r="Y296" i="1"/>
  <c r="X296" i="1"/>
  <c r="V296" i="1"/>
  <c r="T296" i="1"/>
  <c r="S296" i="1"/>
  <c r="U296" i="1" s="1"/>
  <c r="N296" i="1"/>
  <c r="AZ295" i="1"/>
  <c r="AY295" i="1"/>
  <c r="AV295" i="1"/>
  <c r="AU295" i="1"/>
  <c r="AT295" i="1"/>
  <c r="AQ295" i="1"/>
  <c r="AP295" i="1"/>
  <c r="AO295" i="1"/>
  <c r="AL295" i="1"/>
  <c r="AK295" i="1"/>
  <c r="AJ295" i="1"/>
  <c r="P295" i="1"/>
  <c r="R295" i="1"/>
  <c r="L295" i="1"/>
  <c r="K295" i="1"/>
  <c r="H295" i="1"/>
  <c r="AZ294" i="1"/>
  <c r="AY294" i="1"/>
  <c r="AV294" i="1"/>
  <c r="AU294" i="1"/>
  <c r="AT294" i="1"/>
  <c r="AQ294" i="1"/>
  <c r="AP294" i="1"/>
  <c r="AO294" i="1"/>
  <c r="AL294" i="1"/>
  <c r="AK294" i="1"/>
  <c r="AJ294" i="1"/>
  <c r="K294" i="1"/>
  <c r="M294" i="1"/>
  <c r="F294" i="1"/>
  <c r="AZ293" i="1"/>
  <c r="AY293" i="1"/>
  <c r="AV293" i="1"/>
  <c r="AU293" i="1"/>
  <c r="AT293" i="1"/>
  <c r="AQ293" i="1"/>
  <c r="AP293" i="1"/>
  <c r="AO293" i="1"/>
  <c r="AL293" i="1"/>
  <c r="AK293" i="1"/>
  <c r="AJ293" i="1"/>
  <c r="P293" i="1"/>
  <c r="R293" i="1"/>
  <c r="L293" i="1"/>
  <c r="K293" i="1"/>
  <c r="H293" i="1"/>
  <c r="AZ292" i="1"/>
  <c r="AY292" i="1"/>
  <c r="AV292" i="1"/>
  <c r="AU292" i="1"/>
  <c r="AT292" i="1"/>
  <c r="AQ292" i="1"/>
  <c r="AP292" i="1"/>
  <c r="AO292" i="1"/>
  <c r="AL292" i="1"/>
  <c r="AK292" i="1"/>
  <c r="AJ292" i="1"/>
  <c r="R292" i="1"/>
  <c r="M292" i="1"/>
  <c r="F292" i="1"/>
  <c r="H292" i="1"/>
  <c r="AZ291" i="1"/>
  <c r="AY291" i="1"/>
  <c r="AV291" i="1"/>
  <c r="AU291" i="1"/>
  <c r="AT291" i="1"/>
  <c r="AQ291" i="1"/>
  <c r="AP291" i="1"/>
  <c r="AO291" i="1"/>
  <c r="AL291" i="1"/>
  <c r="AK291" i="1"/>
  <c r="AJ291" i="1"/>
  <c r="P291" i="1"/>
  <c r="R291" i="1"/>
  <c r="L291" i="1"/>
  <c r="K291" i="1"/>
  <c r="AZ290" i="1"/>
  <c r="AY290" i="1"/>
  <c r="AV290" i="1"/>
  <c r="AU290" i="1"/>
  <c r="AT290" i="1"/>
  <c r="AQ290" i="1"/>
  <c r="AP290" i="1"/>
  <c r="AO290" i="1"/>
  <c r="AL290" i="1"/>
  <c r="AK290" i="1"/>
  <c r="AJ290" i="1"/>
  <c r="R290" i="1"/>
  <c r="K290" i="1"/>
  <c r="M290" i="1"/>
  <c r="F290" i="1"/>
  <c r="AZ289" i="1"/>
  <c r="AY289" i="1"/>
  <c r="AV289" i="1"/>
  <c r="AU289" i="1"/>
  <c r="AT289" i="1"/>
  <c r="AQ289" i="1"/>
  <c r="AP289" i="1"/>
  <c r="AO289" i="1"/>
  <c r="AL289" i="1"/>
  <c r="AK289" i="1"/>
  <c r="AJ289" i="1"/>
  <c r="P289" i="1"/>
  <c r="O296" i="1"/>
  <c r="R289" i="1"/>
  <c r="L289" i="1"/>
  <c r="I296" i="1"/>
  <c r="H289" i="1"/>
  <c r="E296" i="1"/>
  <c r="BA286" i="1"/>
  <c r="AZ286" i="1"/>
  <c r="AX286" i="1"/>
  <c r="AY286" i="1" s="1"/>
  <c r="AW286" i="1"/>
  <c r="AT286" i="1"/>
  <c r="AS286" i="1"/>
  <c r="AR286" i="1"/>
  <c r="AV286" i="1" s="1"/>
  <c r="AP286" i="1"/>
  <c r="AN286" i="1"/>
  <c r="AM286" i="1"/>
  <c r="AO286" i="1" s="1"/>
  <c r="AI286" i="1"/>
  <c r="AH286" i="1"/>
  <c r="AD286" i="1"/>
  <c r="AE286" i="1" s="1"/>
  <c r="AC286" i="1"/>
  <c r="AG286" i="1" s="1"/>
  <c r="Z286" i="1"/>
  <c r="Y286" i="1"/>
  <c r="X286" i="1"/>
  <c r="V286" i="1"/>
  <c r="T286" i="1"/>
  <c r="S286" i="1"/>
  <c r="U286" i="1" s="1"/>
  <c r="AZ285" i="1"/>
  <c r="AY285" i="1"/>
  <c r="AV285" i="1"/>
  <c r="AU285" i="1"/>
  <c r="AT285" i="1"/>
  <c r="AQ285" i="1"/>
  <c r="AP285" i="1"/>
  <c r="AO285" i="1"/>
  <c r="AL285" i="1"/>
  <c r="AK285" i="1"/>
  <c r="AJ285" i="1"/>
  <c r="P285" i="1"/>
  <c r="R285" i="1"/>
  <c r="L285" i="1"/>
  <c r="K285" i="1"/>
  <c r="AZ284" i="1"/>
  <c r="AY284" i="1"/>
  <c r="AV284" i="1"/>
  <c r="AU284" i="1"/>
  <c r="AT284" i="1"/>
  <c r="AQ284" i="1"/>
  <c r="AP284" i="1"/>
  <c r="AO284" i="1"/>
  <c r="AL284" i="1"/>
  <c r="AK284" i="1"/>
  <c r="AJ284" i="1"/>
  <c r="R284" i="1"/>
  <c r="K284" i="1"/>
  <c r="M284" i="1"/>
  <c r="F284" i="1"/>
  <c r="AZ283" i="1"/>
  <c r="AY283" i="1"/>
  <c r="AV283" i="1"/>
  <c r="AU283" i="1"/>
  <c r="AT283" i="1"/>
  <c r="AQ283" i="1"/>
  <c r="AP283" i="1"/>
  <c r="AO283" i="1"/>
  <c r="AL283" i="1"/>
  <c r="AK283" i="1"/>
  <c r="AJ283" i="1"/>
  <c r="P283" i="1"/>
  <c r="R283" i="1"/>
  <c r="L283" i="1"/>
  <c r="K283" i="1"/>
  <c r="H283" i="1"/>
  <c r="AZ282" i="1"/>
  <c r="AY282" i="1"/>
  <c r="AV282" i="1"/>
  <c r="AU282" i="1"/>
  <c r="AT282" i="1"/>
  <c r="AQ282" i="1"/>
  <c r="AP282" i="1"/>
  <c r="AO282" i="1"/>
  <c r="AL282" i="1"/>
  <c r="AK282" i="1"/>
  <c r="AJ282" i="1"/>
  <c r="O286" i="1"/>
  <c r="N286" i="1"/>
  <c r="K282" i="1"/>
  <c r="I286" i="1"/>
  <c r="F282" i="1"/>
  <c r="E286" i="1"/>
  <c r="BA279" i="1"/>
  <c r="AZ279" i="1"/>
  <c r="AX279" i="1"/>
  <c r="AW279" i="1"/>
  <c r="AY279" i="1" s="1"/>
  <c r="AS279" i="1"/>
  <c r="AR279" i="1"/>
  <c r="AV279" i="1" s="1"/>
  <c r="AN279" i="1"/>
  <c r="AO279" i="1" s="1"/>
  <c r="AM279" i="1"/>
  <c r="AQ279" i="1" s="1"/>
  <c r="AJ279" i="1"/>
  <c r="AI279" i="1"/>
  <c r="AH279" i="1"/>
  <c r="AF279" i="1"/>
  <c r="AD279" i="1"/>
  <c r="AC279" i="1"/>
  <c r="AE279" i="1" s="1"/>
  <c r="Y279" i="1"/>
  <c r="X279" i="1"/>
  <c r="T279" i="1"/>
  <c r="U279" i="1" s="1"/>
  <c r="S279" i="1"/>
  <c r="W279" i="1" s="1"/>
  <c r="AZ278" i="1"/>
  <c r="AY278" i="1"/>
  <c r="AV278" i="1"/>
  <c r="AU278" i="1"/>
  <c r="AT278" i="1"/>
  <c r="AQ278" i="1"/>
  <c r="AP278" i="1"/>
  <c r="AO278" i="1"/>
  <c r="AL278" i="1"/>
  <c r="AK278" i="1"/>
  <c r="AJ278" i="1"/>
  <c r="K278" i="1"/>
  <c r="M278" i="1"/>
  <c r="F278" i="1"/>
  <c r="AZ277" i="1"/>
  <c r="AY277" i="1"/>
  <c r="AV277" i="1"/>
  <c r="AU277" i="1"/>
  <c r="AT277" i="1"/>
  <c r="AQ277" i="1"/>
  <c r="AP277" i="1"/>
  <c r="AO277" i="1"/>
  <c r="AL277" i="1"/>
  <c r="AK277" i="1"/>
  <c r="AJ277" i="1"/>
  <c r="P277" i="1"/>
  <c r="R277" i="1"/>
  <c r="L277" i="1"/>
  <c r="K277" i="1"/>
  <c r="H277" i="1"/>
  <c r="AZ276" i="1"/>
  <c r="AY276" i="1"/>
  <c r="AV276" i="1"/>
  <c r="AU276" i="1"/>
  <c r="AT276" i="1"/>
  <c r="AQ276" i="1"/>
  <c r="AP276" i="1"/>
  <c r="AO276" i="1"/>
  <c r="AL276" i="1"/>
  <c r="AK276" i="1"/>
  <c r="AJ276" i="1"/>
  <c r="R276" i="1"/>
  <c r="K276" i="1"/>
  <c r="M276" i="1"/>
  <c r="F276" i="1"/>
  <c r="H276" i="1"/>
  <c r="AZ275" i="1"/>
  <c r="AY275" i="1"/>
  <c r="AV275" i="1"/>
  <c r="AU275" i="1"/>
  <c r="AT275" i="1"/>
  <c r="AQ275" i="1"/>
  <c r="AP275" i="1"/>
  <c r="AO275" i="1"/>
  <c r="AL275" i="1"/>
  <c r="AK275" i="1"/>
  <c r="AJ275" i="1"/>
  <c r="R275" i="1"/>
  <c r="P275" i="1"/>
  <c r="Q275" i="1"/>
  <c r="L275" i="1"/>
  <c r="F275" i="1"/>
  <c r="G275" i="1"/>
  <c r="AZ274" i="1"/>
  <c r="AY274" i="1"/>
  <c r="AV274" i="1"/>
  <c r="AU274" i="1"/>
  <c r="AT274" i="1"/>
  <c r="AQ274" i="1"/>
  <c r="AP274" i="1"/>
  <c r="AO274" i="1"/>
  <c r="AL274" i="1"/>
  <c r="AK274" i="1"/>
  <c r="AJ274" i="1"/>
  <c r="Q274" i="1"/>
  <c r="K274" i="1"/>
  <c r="M274" i="1"/>
  <c r="AZ273" i="1"/>
  <c r="AY273" i="1"/>
  <c r="AV273" i="1"/>
  <c r="AU273" i="1"/>
  <c r="AT273" i="1"/>
  <c r="AQ273" i="1"/>
  <c r="AP273" i="1"/>
  <c r="AO273" i="1"/>
  <c r="AL273" i="1"/>
  <c r="AK273" i="1"/>
  <c r="AJ273" i="1"/>
  <c r="R273" i="1"/>
  <c r="P273" i="1"/>
  <c r="Q273" i="1"/>
  <c r="L273" i="1"/>
  <c r="F273" i="1"/>
  <c r="G273" i="1"/>
  <c r="AZ272" i="1"/>
  <c r="AY272" i="1"/>
  <c r="AV272" i="1"/>
  <c r="AU272" i="1"/>
  <c r="AT272" i="1"/>
  <c r="AQ272" i="1"/>
  <c r="AP272" i="1"/>
  <c r="AO272" i="1"/>
  <c r="AL272" i="1"/>
  <c r="AK272" i="1"/>
  <c r="AJ272" i="1"/>
  <c r="Q272" i="1"/>
  <c r="K272" i="1"/>
  <c r="M272" i="1"/>
  <c r="AZ271" i="1"/>
  <c r="AY271" i="1"/>
  <c r="AV271" i="1"/>
  <c r="AU271" i="1"/>
  <c r="AT271" i="1"/>
  <c r="AQ271" i="1"/>
  <c r="AP271" i="1"/>
  <c r="AO271" i="1"/>
  <c r="AL271" i="1"/>
  <c r="AK271" i="1"/>
  <c r="AJ271" i="1"/>
  <c r="R271" i="1"/>
  <c r="P271" i="1"/>
  <c r="Q271" i="1"/>
  <c r="L271" i="1"/>
  <c r="F271" i="1"/>
  <c r="G271" i="1"/>
  <c r="AZ270" i="1"/>
  <c r="AY270" i="1"/>
  <c r="AV270" i="1"/>
  <c r="AU270" i="1"/>
  <c r="AT270" i="1"/>
  <c r="AQ270" i="1"/>
  <c r="AP270" i="1"/>
  <c r="AO270" i="1"/>
  <c r="AL270" i="1"/>
  <c r="AK270" i="1"/>
  <c r="AJ270" i="1"/>
  <c r="Q270" i="1"/>
  <c r="K270" i="1"/>
  <c r="M270" i="1"/>
  <c r="AZ269" i="1"/>
  <c r="AY269" i="1"/>
  <c r="AV269" i="1"/>
  <c r="AU269" i="1"/>
  <c r="AT269" i="1"/>
  <c r="AQ269" i="1"/>
  <c r="AP269" i="1"/>
  <c r="AO269" i="1"/>
  <c r="AL269" i="1"/>
  <c r="AK269" i="1"/>
  <c r="AJ269" i="1"/>
  <c r="R269" i="1"/>
  <c r="P269" i="1"/>
  <c r="Q269" i="1"/>
  <c r="L269" i="1"/>
  <c r="F269" i="1"/>
  <c r="G269" i="1"/>
  <c r="AZ268" i="1"/>
  <c r="AY268" i="1"/>
  <c r="AV268" i="1"/>
  <c r="AU268" i="1"/>
  <c r="AT268" i="1"/>
  <c r="AQ268" i="1"/>
  <c r="AP268" i="1"/>
  <c r="AO268" i="1"/>
  <c r="AL268" i="1"/>
  <c r="AK268" i="1"/>
  <c r="AJ268" i="1"/>
  <c r="Q268" i="1"/>
  <c r="K268" i="1"/>
  <c r="M268" i="1"/>
  <c r="AZ267" i="1"/>
  <c r="AY267" i="1"/>
  <c r="AV267" i="1"/>
  <c r="AU267" i="1"/>
  <c r="AT267" i="1"/>
  <c r="AQ267" i="1"/>
  <c r="AP267" i="1"/>
  <c r="AO267" i="1"/>
  <c r="AL267" i="1"/>
  <c r="AK267" i="1"/>
  <c r="AJ267" i="1"/>
  <c r="R267" i="1"/>
  <c r="P267" i="1"/>
  <c r="Q267" i="1"/>
  <c r="L267" i="1"/>
  <c r="F267" i="1"/>
  <c r="G267" i="1"/>
  <c r="AZ266" i="1"/>
  <c r="AY266" i="1"/>
  <c r="AV266" i="1"/>
  <c r="AU266" i="1"/>
  <c r="AT266" i="1"/>
  <c r="AQ266" i="1"/>
  <c r="AP266" i="1"/>
  <c r="AO266" i="1"/>
  <c r="AL266" i="1"/>
  <c r="AK266" i="1"/>
  <c r="AJ266" i="1"/>
  <c r="Q266" i="1"/>
  <c r="K266" i="1"/>
  <c r="M266" i="1"/>
  <c r="F266" i="1"/>
  <c r="H266" i="1"/>
  <c r="AZ265" i="1"/>
  <c r="AY265" i="1"/>
  <c r="AV265" i="1"/>
  <c r="AU265" i="1"/>
  <c r="AT265" i="1"/>
  <c r="AQ265" i="1"/>
  <c r="AP265" i="1"/>
  <c r="AO265" i="1"/>
  <c r="AL265" i="1"/>
  <c r="AK265" i="1"/>
  <c r="AJ265" i="1"/>
  <c r="P265" i="1"/>
  <c r="R265" i="1"/>
  <c r="L265" i="1"/>
  <c r="M265" i="1"/>
  <c r="F265" i="1"/>
  <c r="G265" i="1"/>
  <c r="AZ264" i="1"/>
  <c r="AY264" i="1"/>
  <c r="AV264" i="1"/>
  <c r="AU264" i="1"/>
  <c r="AT264" i="1"/>
  <c r="AQ264" i="1"/>
  <c r="AP264" i="1"/>
  <c r="AO264" i="1"/>
  <c r="AL264" i="1"/>
  <c r="AK264" i="1"/>
  <c r="AJ264" i="1"/>
  <c r="R264" i="1"/>
  <c r="M264" i="1"/>
  <c r="F264" i="1"/>
  <c r="E279" i="1"/>
  <c r="BA261" i="1"/>
  <c r="AZ261" i="1"/>
  <c r="AX261" i="1"/>
  <c r="AW261" i="1"/>
  <c r="AT261" i="1"/>
  <c r="AS261" i="1"/>
  <c r="AR261" i="1"/>
  <c r="AU261" i="1" s="1"/>
  <c r="AO261" i="1"/>
  <c r="AN261" i="1"/>
  <c r="AM261" i="1"/>
  <c r="AQ261" i="1" s="1"/>
  <c r="AK261" i="1"/>
  <c r="AJ261" i="1"/>
  <c r="AI261" i="1"/>
  <c r="AH261" i="1"/>
  <c r="AL261" i="1" s="1"/>
  <c r="AG261" i="1"/>
  <c r="AF261" i="1"/>
  <c r="AD261" i="1"/>
  <c r="AC261" i="1"/>
  <c r="AB261" i="1"/>
  <c r="Z261" i="1"/>
  <c r="Y261" i="1"/>
  <c r="X261" i="1"/>
  <c r="AA261" i="1" s="1"/>
  <c r="T261" i="1"/>
  <c r="S261" i="1"/>
  <c r="AZ260" i="1"/>
  <c r="AY260" i="1"/>
  <c r="AV260" i="1"/>
  <c r="AU260" i="1"/>
  <c r="AT260" i="1"/>
  <c r="AQ260" i="1"/>
  <c r="AP260" i="1"/>
  <c r="AO260" i="1"/>
  <c r="AL260" i="1"/>
  <c r="AK260" i="1"/>
  <c r="AJ260" i="1"/>
  <c r="Q260" i="1"/>
  <c r="P260" i="1"/>
  <c r="R260" i="1"/>
  <c r="M260" i="1"/>
  <c r="H260" i="1"/>
  <c r="AZ259" i="1"/>
  <c r="AY259" i="1"/>
  <c r="AV259" i="1"/>
  <c r="AU259" i="1"/>
  <c r="AT259" i="1"/>
  <c r="AQ259" i="1"/>
  <c r="AP259" i="1"/>
  <c r="AO259" i="1"/>
  <c r="AL259" i="1"/>
  <c r="AK259" i="1"/>
  <c r="AJ259" i="1"/>
  <c r="O261" i="1"/>
  <c r="N261" i="1"/>
  <c r="K259" i="1"/>
  <c r="J261" i="1"/>
  <c r="M259" i="1"/>
  <c r="G259" i="1"/>
  <c r="F259" i="1"/>
  <c r="H259" i="1"/>
  <c r="AZ258" i="1"/>
  <c r="AY258" i="1"/>
  <c r="AV258" i="1"/>
  <c r="AU258" i="1"/>
  <c r="AT258" i="1"/>
  <c r="AQ258" i="1"/>
  <c r="AP258" i="1"/>
  <c r="AO258" i="1"/>
  <c r="AL258" i="1"/>
  <c r="AK258" i="1"/>
  <c r="AJ258" i="1"/>
  <c r="Q258" i="1"/>
  <c r="P258" i="1"/>
  <c r="R258" i="1"/>
  <c r="M258" i="1"/>
  <c r="E261" i="1"/>
  <c r="H258" i="1"/>
  <c r="BA255" i="1"/>
  <c r="AY255" i="1"/>
  <c r="AX255" i="1"/>
  <c r="AW255" i="1"/>
  <c r="AZ255" i="1" s="1"/>
  <c r="AU255" i="1"/>
  <c r="AT255" i="1"/>
  <c r="AS255" i="1"/>
  <c r="AR255" i="1"/>
  <c r="AV255" i="1" s="1"/>
  <c r="AQ255" i="1"/>
  <c r="AN255" i="1"/>
  <c r="AM255" i="1"/>
  <c r="AI255" i="1"/>
  <c r="AH255" i="1"/>
  <c r="AL255" i="1" s="1"/>
  <c r="AE255" i="1"/>
  <c r="AD255" i="1"/>
  <c r="AC255" i="1"/>
  <c r="AA255" i="1"/>
  <c r="Z255" i="1"/>
  <c r="Y255" i="1"/>
  <c r="X255" i="1"/>
  <c r="AB255" i="1" s="1"/>
  <c r="W255" i="1"/>
  <c r="T255" i="1"/>
  <c r="S255" i="1"/>
  <c r="AZ254" i="1"/>
  <c r="AY254" i="1"/>
  <c r="AV254" i="1"/>
  <c r="AU254" i="1"/>
  <c r="AT254" i="1"/>
  <c r="AQ254" i="1"/>
  <c r="AP254" i="1"/>
  <c r="AO254" i="1"/>
  <c r="AL254" i="1"/>
  <c r="AK254" i="1"/>
  <c r="AJ254" i="1"/>
  <c r="Q254" i="1"/>
  <c r="P254" i="1"/>
  <c r="R254" i="1"/>
  <c r="M254" i="1"/>
  <c r="H254" i="1"/>
  <c r="AZ253" i="1"/>
  <c r="AY253" i="1"/>
  <c r="AV253" i="1"/>
  <c r="AU253" i="1"/>
  <c r="AT253" i="1"/>
  <c r="AQ253" i="1"/>
  <c r="AP253" i="1"/>
  <c r="AO253" i="1"/>
  <c r="AL253" i="1"/>
  <c r="AK253" i="1"/>
  <c r="AJ253" i="1"/>
  <c r="R253" i="1"/>
  <c r="K253" i="1"/>
  <c r="M253" i="1"/>
  <c r="G253" i="1"/>
  <c r="F253" i="1"/>
  <c r="H253" i="1"/>
  <c r="AZ252" i="1"/>
  <c r="AY252" i="1"/>
  <c r="AV252" i="1"/>
  <c r="AU252" i="1"/>
  <c r="AT252" i="1"/>
  <c r="AQ252" i="1"/>
  <c r="AP252" i="1"/>
  <c r="AO252" i="1"/>
  <c r="AL252" i="1"/>
  <c r="AK252" i="1"/>
  <c r="AJ252" i="1"/>
  <c r="Q252" i="1"/>
  <c r="P252" i="1"/>
  <c r="R252" i="1"/>
  <c r="M252" i="1"/>
  <c r="H252" i="1"/>
  <c r="AZ251" i="1"/>
  <c r="AY251" i="1"/>
  <c r="AV251" i="1"/>
  <c r="AU251" i="1"/>
  <c r="AT251" i="1"/>
  <c r="AQ251" i="1"/>
  <c r="AP251" i="1"/>
  <c r="AO251" i="1"/>
  <c r="AL251" i="1"/>
  <c r="AK251" i="1"/>
  <c r="AJ251" i="1"/>
  <c r="R251" i="1"/>
  <c r="K251" i="1"/>
  <c r="M251" i="1"/>
  <c r="G251" i="1"/>
  <c r="F251" i="1"/>
  <c r="H251" i="1"/>
  <c r="AZ250" i="1"/>
  <c r="AY250" i="1"/>
  <c r="AV250" i="1"/>
  <c r="AU250" i="1"/>
  <c r="AT250" i="1"/>
  <c r="AQ250" i="1"/>
  <c r="AP250" i="1"/>
  <c r="AO250" i="1"/>
  <c r="AL250" i="1"/>
  <c r="AK250" i="1"/>
  <c r="AJ250" i="1"/>
  <c r="Q250" i="1"/>
  <c r="P250" i="1"/>
  <c r="R250" i="1"/>
  <c r="H250" i="1"/>
  <c r="AZ249" i="1"/>
  <c r="AY249" i="1"/>
  <c r="AV249" i="1"/>
  <c r="AU249" i="1"/>
  <c r="AT249" i="1"/>
  <c r="AQ249" i="1"/>
  <c r="AP249" i="1"/>
  <c r="AO249" i="1"/>
  <c r="AL249" i="1"/>
  <c r="AK249" i="1"/>
  <c r="AJ249" i="1"/>
  <c r="O255" i="1"/>
  <c r="N255" i="1"/>
  <c r="K249" i="1"/>
  <c r="J255" i="1"/>
  <c r="G249" i="1"/>
  <c r="F249" i="1"/>
  <c r="D255" i="1"/>
  <c r="BA246" i="1"/>
  <c r="AX246" i="1"/>
  <c r="AW246" i="1"/>
  <c r="AS246" i="1"/>
  <c r="AR246" i="1"/>
  <c r="AV246" i="1" s="1"/>
  <c r="AO246" i="1"/>
  <c r="AN246" i="1"/>
  <c r="AM246" i="1"/>
  <c r="AQ246" i="1" s="1"/>
  <c r="AK246" i="1"/>
  <c r="AI246" i="1"/>
  <c r="AJ246" i="1" s="1"/>
  <c r="AH246" i="1"/>
  <c r="AL246" i="1" s="1"/>
  <c r="AG246" i="1"/>
  <c r="AD246" i="1"/>
  <c r="AC246" i="1"/>
  <c r="Y246" i="1"/>
  <c r="X246" i="1"/>
  <c r="AB246" i="1" s="1"/>
  <c r="U246" i="1"/>
  <c r="T246" i="1"/>
  <c r="S246" i="1"/>
  <c r="AZ245" i="1"/>
  <c r="AY245" i="1"/>
  <c r="AV245" i="1"/>
  <c r="AU245" i="1"/>
  <c r="AT245" i="1"/>
  <c r="AQ245" i="1"/>
  <c r="AP245" i="1"/>
  <c r="AO245" i="1"/>
  <c r="AL245" i="1"/>
  <c r="AK245" i="1"/>
  <c r="AJ245" i="1"/>
  <c r="R245" i="1"/>
  <c r="K245" i="1"/>
  <c r="M245" i="1"/>
  <c r="G245" i="1"/>
  <c r="F245" i="1"/>
  <c r="H245" i="1"/>
  <c r="AZ244" i="1"/>
  <c r="AY244" i="1"/>
  <c r="AV244" i="1"/>
  <c r="AU244" i="1"/>
  <c r="AT244" i="1"/>
  <c r="AQ244" i="1"/>
  <c r="AP244" i="1"/>
  <c r="AO244" i="1"/>
  <c r="AL244" i="1"/>
  <c r="AK244" i="1"/>
  <c r="AJ244" i="1"/>
  <c r="Q244" i="1"/>
  <c r="P244" i="1"/>
  <c r="R244" i="1"/>
  <c r="H244" i="1"/>
  <c r="AZ243" i="1"/>
  <c r="AY243" i="1"/>
  <c r="AV243" i="1"/>
  <c r="AU243" i="1"/>
  <c r="AT243" i="1"/>
  <c r="AQ243" i="1"/>
  <c r="AP243" i="1"/>
  <c r="AO243" i="1"/>
  <c r="AL243" i="1"/>
  <c r="AK243" i="1"/>
  <c r="AJ243" i="1"/>
  <c r="Q243" i="1"/>
  <c r="R243" i="1"/>
  <c r="K243" i="1"/>
  <c r="M243" i="1"/>
  <c r="G243" i="1"/>
  <c r="F243" i="1"/>
  <c r="H243" i="1"/>
  <c r="AZ242" i="1"/>
  <c r="AY242" i="1"/>
  <c r="AV242" i="1"/>
  <c r="AU242" i="1"/>
  <c r="AT242" i="1"/>
  <c r="AQ242" i="1"/>
  <c r="AP242" i="1"/>
  <c r="AO242" i="1"/>
  <c r="AL242" i="1"/>
  <c r="AK242" i="1"/>
  <c r="AJ242" i="1"/>
  <c r="Q242" i="1"/>
  <c r="P242" i="1"/>
  <c r="R242" i="1"/>
  <c r="M242" i="1"/>
  <c r="H242" i="1"/>
  <c r="AZ241" i="1"/>
  <c r="AY241" i="1"/>
  <c r="AV241" i="1"/>
  <c r="AU241" i="1"/>
  <c r="AT241" i="1"/>
  <c r="AQ241" i="1"/>
  <c r="AP241" i="1"/>
  <c r="AO241" i="1"/>
  <c r="AL241" i="1"/>
  <c r="AK241" i="1"/>
  <c r="AJ241" i="1"/>
  <c r="Q241" i="1"/>
  <c r="R241" i="1"/>
  <c r="K241" i="1"/>
  <c r="M241" i="1"/>
  <c r="G241" i="1"/>
  <c r="F241" i="1"/>
  <c r="H241" i="1"/>
  <c r="AZ240" i="1"/>
  <c r="AY240" i="1"/>
  <c r="AV240" i="1"/>
  <c r="AU240" i="1"/>
  <c r="AT240" i="1"/>
  <c r="AQ240" i="1"/>
  <c r="AP240" i="1"/>
  <c r="AO240" i="1"/>
  <c r="AL240" i="1"/>
  <c r="AK240" i="1"/>
  <c r="AJ240" i="1"/>
  <c r="Q240" i="1"/>
  <c r="P240" i="1"/>
  <c r="R240" i="1"/>
  <c r="M240" i="1"/>
  <c r="H240" i="1"/>
  <c r="AZ239" i="1"/>
  <c r="AY239" i="1"/>
  <c r="AV239" i="1"/>
  <c r="AU239" i="1"/>
  <c r="AT239" i="1"/>
  <c r="AQ239" i="1"/>
  <c r="AP239" i="1"/>
  <c r="AO239" i="1"/>
  <c r="AL239" i="1"/>
  <c r="AK239" i="1"/>
  <c r="AJ239" i="1"/>
  <c r="Q239" i="1"/>
  <c r="R239" i="1"/>
  <c r="K239" i="1"/>
  <c r="M239" i="1"/>
  <c r="G239" i="1"/>
  <c r="F239" i="1"/>
  <c r="H239" i="1"/>
  <c r="AZ238" i="1"/>
  <c r="AY238" i="1"/>
  <c r="AV238" i="1"/>
  <c r="AU238" i="1"/>
  <c r="AT238" i="1"/>
  <c r="AQ238" i="1"/>
  <c r="AP238" i="1"/>
  <c r="AO238" i="1"/>
  <c r="AL238" i="1"/>
  <c r="AK238" i="1"/>
  <c r="AJ238" i="1"/>
  <c r="Q238" i="1"/>
  <c r="P238" i="1"/>
  <c r="N246" i="1"/>
  <c r="Q246" i="1" s="1"/>
  <c r="J246" i="1"/>
  <c r="E246" i="1"/>
  <c r="D246" i="1"/>
  <c r="BA235" i="1"/>
  <c r="AY235" i="1"/>
  <c r="AX235" i="1"/>
  <c r="AW235" i="1"/>
  <c r="AZ235" i="1" s="1"/>
  <c r="AU235" i="1"/>
  <c r="AS235" i="1"/>
  <c r="AT235" i="1" s="1"/>
  <c r="AR235" i="1"/>
  <c r="AV235" i="1" s="1"/>
  <c r="AN235" i="1"/>
  <c r="AM235" i="1"/>
  <c r="AI235" i="1"/>
  <c r="AH235" i="1"/>
  <c r="AL235" i="1" s="1"/>
  <c r="AE235" i="1"/>
  <c r="AD235" i="1"/>
  <c r="AC235" i="1"/>
  <c r="AA235" i="1"/>
  <c r="Y235" i="1"/>
  <c r="Z235" i="1" s="1"/>
  <c r="X235" i="1"/>
  <c r="AB235" i="1" s="1"/>
  <c r="T235" i="1"/>
  <c r="S235" i="1"/>
  <c r="AZ234" i="1"/>
  <c r="AY234" i="1"/>
  <c r="AV234" i="1"/>
  <c r="AU234" i="1"/>
  <c r="AT234" i="1"/>
  <c r="AQ234" i="1"/>
  <c r="AP234" i="1"/>
  <c r="AO234" i="1"/>
  <c r="AL234" i="1"/>
  <c r="AK234" i="1"/>
  <c r="AJ234" i="1"/>
  <c r="Q234" i="1"/>
  <c r="P234" i="1"/>
  <c r="R234" i="1"/>
  <c r="H234" i="1"/>
  <c r="AZ233" i="1"/>
  <c r="AY233" i="1"/>
  <c r="AV233" i="1"/>
  <c r="AU233" i="1"/>
  <c r="AT233" i="1"/>
  <c r="AQ233" i="1"/>
  <c r="AP233" i="1"/>
  <c r="AO233" i="1"/>
  <c r="AL233" i="1"/>
  <c r="AK233" i="1"/>
  <c r="AJ233" i="1"/>
  <c r="Q233" i="1"/>
  <c r="R233" i="1"/>
  <c r="K233" i="1"/>
  <c r="M233" i="1"/>
  <c r="G233" i="1"/>
  <c r="F233" i="1"/>
  <c r="H233" i="1"/>
  <c r="AZ232" i="1"/>
  <c r="AY232" i="1"/>
  <c r="AV232" i="1"/>
  <c r="AU232" i="1"/>
  <c r="AT232" i="1"/>
  <c r="AQ232" i="1"/>
  <c r="AP232" i="1"/>
  <c r="AO232" i="1"/>
  <c r="AL232" i="1"/>
  <c r="AK232" i="1"/>
  <c r="AJ232" i="1"/>
  <c r="Q232" i="1"/>
  <c r="P232" i="1"/>
  <c r="R232" i="1"/>
  <c r="M232" i="1"/>
  <c r="H232" i="1"/>
  <c r="AZ231" i="1"/>
  <c r="AY231" i="1"/>
  <c r="AV231" i="1"/>
  <c r="AU231" i="1"/>
  <c r="AT231" i="1"/>
  <c r="AQ231" i="1"/>
  <c r="AP231" i="1"/>
  <c r="AO231" i="1"/>
  <c r="AL231" i="1"/>
  <c r="AK231" i="1"/>
  <c r="AJ231" i="1"/>
  <c r="Q231" i="1"/>
  <c r="R231" i="1"/>
  <c r="K231" i="1"/>
  <c r="M231" i="1"/>
  <c r="G231" i="1"/>
  <c r="F231" i="1"/>
  <c r="H231" i="1"/>
  <c r="AZ230" i="1"/>
  <c r="AY230" i="1"/>
  <c r="AV230" i="1"/>
  <c r="AU230" i="1"/>
  <c r="AT230" i="1"/>
  <c r="AQ230" i="1"/>
  <c r="AP230" i="1"/>
  <c r="AO230" i="1"/>
  <c r="AL230" i="1"/>
  <c r="AK230" i="1"/>
  <c r="AJ230" i="1"/>
  <c r="Q230" i="1"/>
  <c r="P230" i="1"/>
  <c r="R230" i="1"/>
  <c r="M230" i="1"/>
  <c r="H230" i="1"/>
  <c r="AZ229" i="1"/>
  <c r="AY229" i="1"/>
  <c r="AV229" i="1"/>
  <c r="AU229" i="1"/>
  <c r="AT229" i="1"/>
  <c r="AQ229" i="1"/>
  <c r="AP229" i="1"/>
  <c r="AO229" i="1"/>
  <c r="AL229" i="1"/>
  <c r="AK229" i="1"/>
  <c r="AJ229" i="1"/>
  <c r="Q229" i="1"/>
  <c r="O235" i="1"/>
  <c r="R229" i="1"/>
  <c r="K229" i="1"/>
  <c r="M229" i="1"/>
  <c r="G229" i="1"/>
  <c r="F229" i="1"/>
  <c r="H229" i="1"/>
  <c r="AZ228" i="1"/>
  <c r="AY228" i="1"/>
  <c r="AV228" i="1"/>
  <c r="AU228" i="1"/>
  <c r="AT228" i="1"/>
  <c r="AQ228" i="1"/>
  <c r="AP228" i="1"/>
  <c r="AO228" i="1"/>
  <c r="AL228" i="1"/>
  <c r="AK228" i="1"/>
  <c r="AJ228" i="1"/>
  <c r="Q228" i="1"/>
  <c r="P228" i="1"/>
  <c r="N235" i="1"/>
  <c r="J235" i="1"/>
  <c r="H228" i="1"/>
  <c r="BA225" i="1"/>
  <c r="AY225" i="1"/>
  <c r="AX225" i="1"/>
  <c r="AW225" i="1"/>
  <c r="AZ225" i="1" s="1"/>
  <c r="AU225" i="1"/>
  <c r="AS225" i="1"/>
  <c r="AT225" i="1" s="1"/>
  <c r="AR225" i="1"/>
  <c r="AV225" i="1" s="1"/>
  <c r="AN225" i="1"/>
  <c r="AM225" i="1"/>
  <c r="AI225" i="1"/>
  <c r="AH225" i="1"/>
  <c r="AL225" i="1" s="1"/>
  <c r="AE225" i="1"/>
  <c r="AD225" i="1"/>
  <c r="AC225" i="1"/>
  <c r="AA225" i="1"/>
  <c r="Y225" i="1"/>
  <c r="Z225" i="1" s="1"/>
  <c r="X225" i="1"/>
  <c r="AB225" i="1" s="1"/>
  <c r="T225" i="1"/>
  <c r="S225" i="1"/>
  <c r="O225" i="1"/>
  <c r="AZ224" i="1"/>
  <c r="AY224" i="1"/>
  <c r="AV224" i="1"/>
  <c r="AU224" i="1"/>
  <c r="AT224" i="1"/>
  <c r="AQ224" i="1"/>
  <c r="AP224" i="1"/>
  <c r="AO224" i="1"/>
  <c r="AL224" i="1"/>
  <c r="AK224" i="1"/>
  <c r="AJ224" i="1"/>
  <c r="Q224" i="1"/>
  <c r="P224" i="1"/>
  <c r="R224" i="1"/>
  <c r="H224" i="1"/>
  <c r="AZ223" i="1"/>
  <c r="AY223" i="1"/>
  <c r="AV223" i="1"/>
  <c r="AU223" i="1"/>
  <c r="AT223" i="1"/>
  <c r="AQ223" i="1"/>
  <c r="AP223" i="1"/>
  <c r="AO223" i="1"/>
  <c r="AL223" i="1"/>
  <c r="AK223" i="1"/>
  <c r="AJ223" i="1"/>
  <c r="Q223" i="1"/>
  <c r="R223" i="1"/>
  <c r="K223" i="1"/>
  <c r="M223" i="1"/>
  <c r="G223" i="1"/>
  <c r="F223" i="1"/>
  <c r="H223" i="1"/>
  <c r="AZ222" i="1"/>
  <c r="AY222" i="1"/>
  <c r="AV222" i="1"/>
  <c r="AU222" i="1"/>
  <c r="AT222" i="1"/>
  <c r="AQ222" i="1"/>
  <c r="AP222" i="1"/>
  <c r="AO222" i="1"/>
  <c r="AL222" i="1"/>
  <c r="AK222" i="1"/>
  <c r="AJ222" i="1"/>
  <c r="Q222" i="1"/>
  <c r="P222" i="1"/>
  <c r="R222" i="1"/>
  <c r="M222" i="1"/>
  <c r="L222" i="1"/>
  <c r="G222" i="1"/>
  <c r="H222" i="1"/>
  <c r="AZ221" i="1"/>
  <c r="AY221" i="1"/>
  <c r="AV221" i="1"/>
  <c r="AU221" i="1"/>
  <c r="AT221" i="1"/>
  <c r="AQ221" i="1"/>
  <c r="AP221" i="1"/>
  <c r="AO221" i="1"/>
  <c r="AL221" i="1"/>
  <c r="AK221" i="1"/>
  <c r="AJ221" i="1"/>
  <c r="Q221" i="1"/>
  <c r="R221" i="1"/>
  <c r="F221" i="1"/>
  <c r="H221" i="1"/>
  <c r="AZ220" i="1"/>
  <c r="AY220" i="1"/>
  <c r="AV220" i="1"/>
  <c r="AU220" i="1"/>
  <c r="AT220" i="1"/>
  <c r="AQ220" i="1"/>
  <c r="AP220" i="1"/>
  <c r="AO220" i="1"/>
  <c r="AL220" i="1"/>
  <c r="AK220" i="1"/>
  <c r="AJ220" i="1"/>
  <c r="Q220" i="1"/>
  <c r="P220" i="1"/>
  <c r="R220" i="1"/>
  <c r="M220" i="1"/>
  <c r="K220" i="1"/>
  <c r="L220" i="1"/>
  <c r="G220" i="1"/>
  <c r="H220" i="1"/>
  <c r="AZ219" i="1"/>
  <c r="AY219" i="1"/>
  <c r="AV219" i="1"/>
  <c r="AU219" i="1"/>
  <c r="AT219" i="1"/>
  <c r="AQ219" i="1"/>
  <c r="AP219" i="1"/>
  <c r="AO219" i="1"/>
  <c r="AL219" i="1"/>
  <c r="AK219" i="1"/>
  <c r="AJ219" i="1"/>
  <c r="Q219" i="1"/>
  <c r="R219" i="1"/>
  <c r="K219" i="1"/>
  <c r="L219" i="1"/>
  <c r="F219" i="1"/>
  <c r="H219" i="1"/>
  <c r="AZ218" i="1"/>
  <c r="AY218" i="1"/>
  <c r="AV218" i="1"/>
  <c r="AU218" i="1"/>
  <c r="AT218" i="1"/>
  <c r="AQ218" i="1"/>
  <c r="AP218" i="1"/>
  <c r="AO218" i="1"/>
  <c r="AL218" i="1"/>
  <c r="AK218" i="1"/>
  <c r="AJ218" i="1"/>
  <c r="Q218" i="1"/>
  <c r="P218" i="1"/>
  <c r="R218" i="1"/>
  <c r="K218" i="1"/>
  <c r="M218" i="1"/>
  <c r="G218" i="1"/>
  <c r="F218" i="1"/>
  <c r="AZ217" i="1"/>
  <c r="AY217" i="1"/>
  <c r="AV217" i="1"/>
  <c r="AU217" i="1"/>
  <c r="AT217" i="1"/>
  <c r="AQ217" i="1"/>
  <c r="AP217" i="1"/>
  <c r="AO217" i="1"/>
  <c r="AL217" i="1"/>
  <c r="AK217" i="1"/>
  <c r="AJ217" i="1"/>
  <c r="R217" i="1"/>
  <c r="Q217" i="1"/>
  <c r="M217" i="1"/>
  <c r="J225" i="1"/>
  <c r="F217" i="1"/>
  <c r="D225" i="1"/>
  <c r="BA214" i="1"/>
  <c r="AZ214" i="1"/>
  <c r="AX214" i="1"/>
  <c r="AY214" i="1" s="1"/>
  <c r="AW214" i="1"/>
  <c r="AS214" i="1"/>
  <c r="AR214" i="1"/>
  <c r="AN214" i="1"/>
  <c r="AM214" i="1"/>
  <c r="AQ214" i="1" s="1"/>
  <c r="AJ214" i="1"/>
  <c r="AI214" i="1"/>
  <c r="AH214" i="1"/>
  <c r="AF214" i="1"/>
  <c r="AD214" i="1"/>
  <c r="AE214" i="1" s="1"/>
  <c r="AC214" i="1"/>
  <c r="AG214" i="1" s="1"/>
  <c r="AB214" i="1"/>
  <c r="Y214" i="1"/>
  <c r="X214" i="1"/>
  <c r="T214" i="1"/>
  <c r="S214" i="1"/>
  <c r="W214" i="1" s="1"/>
  <c r="AZ213" i="1"/>
  <c r="AY213" i="1"/>
  <c r="AV213" i="1"/>
  <c r="AU213" i="1"/>
  <c r="AT213" i="1"/>
  <c r="AQ213" i="1"/>
  <c r="AP213" i="1"/>
  <c r="AO213" i="1"/>
  <c r="AL213" i="1"/>
  <c r="AK213" i="1"/>
  <c r="AJ213" i="1"/>
  <c r="R213" i="1"/>
  <c r="M213" i="1"/>
  <c r="F213" i="1"/>
  <c r="H213" i="1"/>
  <c r="AZ212" i="1"/>
  <c r="AY212" i="1"/>
  <c r="AV212" i="1"/>
  <c r="AU212" i="1"/>
  <c r="AT212" i="1"/>
  <c r="AQ212" i="1"/>
  <c r="AP212" i="1"/>
  <c r="AO212" i="1"/>
  <c r="AL212" i="1"/>
  <c r="AK212" i="1"/>
  <c r="AJ212" i="1"/>
  <c r="P212" i="1"/>
  <c r="R212" i="1"/>
  <c r="L212" i="1"/>
  <c r="K212" i="1"/>
  <c r="M212" i="1"/>
  <c r="AZ211" i="1"/>
  <c r="AY211" i="1"/>
  <c r="AV211" i="1"/>
  <c r="AU211" i="1"/>
  <c r="AT211" i="1"/>
  <c r="AQ211" i="1"/>
  <c r="AP211" i="1"/>
  <c r="AO211" i="1"/>
  <c r="AL211" i="1"/>
  <c r="AK211" i="1"/>
  <c r="AJ211" i="1"/>
  <c r="R211" i="1"/>
  <c r="M211" i="1"/>
  <c r="F211" i="1"/>
  <c r="AZ210" i="1"/>
  <c r="AY210" i="1"/>
  <c r="AV210" i="1"/>
  <c r="AU210" i="1"/>
  <c r="AT210" i="1"/>
  <c r="AQ210" i="1"/>
  <c r="AP210" i="1"/>
  <c r="AO210" i="1"/>
  <c r="AL210" i="1"/>
  <c r="AK210" i="1"/>
  <c r="AJ210" i="1"/>
  <c r="P210" i="1"/>
  <c r="R210" i="1"/>
  <c r="L210" i="1"/>
  <c r="K210" i="1"/>
  <c r="M210" i="1"/>
  <c r="AZ209" i="1"/>
  <c r="AY209" i="1"/>
  <c r="AV209" i="1"/>
  <c r="AU209" i="1"/>
  <c r="AT209" i="1"/>
  <c r="AQ209" i="1"/>
  <c r="AP209" i="1"/>
  <c r="AO209" i="1"/>
  <c r="AL209" i="1"/>
  <c r="AK209" i="1"/>
  <c r="AJ209" i="1"/>
  <c r="R209" i="1"/>
  <c r="M209" i="1"/>
  <c r="F209" i="1"/>
  <c r="H209" i="1"/>
  <c r="AZ208" i="1"/>
  <c r="AY208" i="1"/>
  <c r="AV208" i="1"/>
  <c r="AU208" i="1"/>
  <c r="AT208" i="1"/>
  <c r="AQ208" i="1"/>
  <c r="AP208" i="1"/>
  <c r="AO208" i="1"/>
  <c r="AL208" i="1"/>
  <c r="AK208" i="1"/>
  <c r="AJ208" i="1"/>
  <c r="P208" i="1"/>
  <c r="R208" i="1"/>
  <c r="L208" i="1"/>
  <c r="K208" i="1"/>
  <c r="M208" i="1"/>
  <c r="H208" i="1"/>
  <c r="AZ207" i="1"/>
  <c r="AY207" i="1"/>
  <c r="AV207" i="1"/>
  <c r="AU207" i="1"/>
  <c r="AT207" i="1"/>
  <c r="AQ207" i="1"/>
  <c r="AP207" i="1"/>
  <c r="AO207" i="1"/>
  <c r="AL207" i="1"/>
  <c r="AK207" i="1"/>
  <c r="AJ207" i="1"/>
  <c r="M207" i="1"/>
  <c r="F207" i="1"/>
  <c r="AZ206" i="1"/>
  <c r="AY206" i="1"/>
  <c r="AV206" i="1"/>
  <c r="AU206" i="1"/>
  <c r="AT206" i="1"/>
  <c r="AQ206" i="1"/>
  <c r="AP206" i="1"/>
  <c r="AO206" i="1"/>
  <c r="AL206" i="1"/>
  <c r="AK206" i="1"/>
  <c r="AJ206" i="1"/>
  <c r="P206" i="1"/>
  <c r="R206" i="1"/>
  <c r="L206" i="1"/>
  <c r="K206" i="1"/>
  <c r="M206" i="1"/>
  <c r="H206" i="1"/>
  <c r="AZ205" i="1"/>
  <c r="AY205" i="1"/>
  <c r="AV205" i="1"/>
  <c r="AU205" i="1"/>
  <c r="AT205" i="1"/>
  <c r="AQ205" i="1"/>
  <c r="AP205" i="1"/>
  <c r="AO205" i="1"/>
  <c r="AL205" i="1"/>
  <c r="AK205" i="1"/>
  <c r="AJ205" i="1"/>
  <c r="R205" i="1"/>
  <c r="M205" i="1"/>
  <c r="F205" i="1"/>
  <c r="H205" i="1"/>
  <c r="AZ204" i="1"/>
  <c r="AY204" i="1"/>
  <c r="AV204" i="1"/>
  <c r="AU204" i="1"/>
  <c r="AT204" i="1"/>
  <c r="AQ204" i="1"/>
  <c r="AP204" i="1"/>
  <c r="AO204" i="1"/>
  <c r="AL204" i="1"/>
  <c r="AK204" i="1"/>
  <c r="AJ204" i="1"/>
  <c r="P204" i="1"/>
  <c r="R204" i="1"/>
  <c r="L204" i="1"/>
  <c r="K204" i="1"/>
  <c r="M204" i="1"/>
  <c r="AZ203" i="1"/>
  <c r="AY203" i="1"/>
  <c r="AV203" i="1"/>
  <c r="AU203" i="1"/>
  <c r="AT203" i="1"/>
  <c r="AQ203" i="1"/>
  <c r="AP203" i="1"/>
  <c r="AO203" i="1"/>
  <c r="AL203" i="1"/>
  <c r="AK203" i="1"/>
  <c r="AJ203" i="1"/>
  <c r="R203" i="1"/>
  <c r="M203" i="1"/>
  <c r="F203" i="1"/>
  <c r="AZ202" i="1"/>
  <c r="AY202" i="1"/>
  <c r="AV202" i="1"/>
  <c r="AU202" i="1"/>
  <c r="AT202" i="1"/>
  <c r="AQ202" i="1"/>
  <c r="AP202" i="1"/>
  <c r="AO202" i="1"/>
  <c r="AL202" i="1"/>
  <c r="AK202" i="1"/>
  <c r="AJ202" i="1"/>
  <c r="P202" i="1"/>
  <c r="R202" i="1"/>
  <c r="L202" i="1"/>
  <c r="K202" i="1"/>
  <c r="M202" i="1"/>
  <c r="H202" i="1"/>
  <c r="AZ201" i="1"/>
  <c r="AY201" i="1"/>
  <c r="AV201" i="1"/>
  <c r="AU201" i="1"/>
  <c r="AT201" i="1"/>
  <c r="AQ201" i="1"/>
  <c r="AP201" i="1"/>
  <c r="AO201" i="1"/>
  <c r="AL201" i="1"/>
  <c r="AK201" i="1"/>
  <c r="AJ201" i="1"/>
  <c r="O214" i="1"/>
  <c r="R201" i="1"/>
  <c r="M201" i="1"/>
  <c r="F201" i="1"/>
  <c r="E214" i="1"/>
  <c r="H201" i="1"/>
  <c r="BA198" i="1"/>
  <c r="AZ198" i="1"/>
  <c r="AX198" i="1"/>
  <c r="AY198" i="1" s="1"/>
  <c r="AW198" i="1"/>
  <c r="AS198" i="1"/>
  <c r="AR198" i="1"/>
  <c r="AV198" i="1" s="1"/>
  <c r="AN198" i="1"/>
  <c r="AM198" i="1"/>
  <c r="AQ198" i="1" s="1"/>
  <c r="AJ198" i="1"/>
  <c r="AI198" i="1"/>
  <c r="AH198" i="1"/>
  <c r="AL198" i="1" s="1"/>
  <c r="AF198" i="1"/>
  <c r="AD198" i="1"/>
  <c r="AE198" i="1" s="1"/>
  <c r="AC198" i="1"/>
  <c r="AG198" i="1" s="1"/>
  <c r="Y198" i="1"/>
  <c r="X198" i="1"/>
  <c r="T198" i="1"/>
  <c r="S198" i="1"/>
  <c r="W198" i="1" s="1"/>
  <c r="AZ197" i="1"/>
  <c r="AY197" i="1"/>
  <c r="AV197" i="1"/>
  <c r="AU197" i="1"/>
  <c r="AT197" i="1"/>
  <c r="AQ197" i="1"/>
  <c r="AP197" i="1"/>
  <c r="AO197" i="1"/>
  <c r="AL197" i="1"/>
  <c r="AK197" i="1"/>
  <c r="AJ197" i="1"/>
  <c r="M197" i="1"/>
  <c r="F197" i="1"/>
  <c r="AZ196" i="1"/>
  <c r="AY196" i="1"/>
  <c r="AV196" i="1"/>
  <c r="AU196" i="1"/>
  <c r="AT196" i="1"/>
  <c r="AQ196" i="1"/>
  <c r="AP196" i="1"/>
  <c r="AO196" i="1"/>
  <c r="AL196" i="1"/>
  <c r="AK196" i="1"/>
  <c r="AJ196" i="1"/>
  <c r="P196" i="1"/>
  <c r="R196" i="1"/>
  <c r="L196" i="1"/>
  <c r="K196" i="1"/>
  <c r="M196" i="1"/>
  <c r="H196" i="1"/>
  <c r="AZ195" i="1"/>
  <c r="AY195" i="1"/>
  <c r="AV195" i="1"/>
  <c r="AU195" i="1"/>
  <c r="AT195" i="1"/>
  <c r="AQ195" i="1"/>
  <c r="AP195" i="1"/>
  <c r="AO195" i="1"/>
  <c r="AL195" i="1"/>
  <c r="AK195" i="1"/>
  <c r="AJ195" i="1"/>
  <c r="R195" i="1"/>
  <c r="M195" i="1"/>
  <c r="F195" i="1"/>
  <c r="H195" i="1"/>
  <c r="AZ194" i="1"/>
  <c r="AY194" i="1"/>
  <c r="AV194" i="1"/>
  <c r="AU194" i="1"/>
  <c r="AT194" i="1"/>
  <c r="AQ194" i="1"/>
  <c r="AP194" i="1"/>
  <c r="AO194" i="1"/>
  <c r="AL194" i="1"/>
  <c r="AK194" i="1"/>
  <c r="AJ194" i="1"/>
  <c r="P194" i="1"/>
  <c r="R194" i="1"/>
  <c r="L194" i="1"/>
  <c r="K194" i="1"/>
  <c r="M194" i="1"/>
  <c r="AZ193" i="1"/>
  <c r="AY193" i="1"/>
  <c r="AV193" i="1"/>
  <c r="AU193" i="1"/>
  <c r="AT193" i="1"/>
  <c r="AQ193" i="1"/>
  <c r="AP193" i="1"/>
  <c r="AO193" i="1"/>
  <c r="AL193" i="1"/>
  <c r="AK193" i="1"/>
  <c r="AJ193" i="1"/>
  <c r="R193" i="1"/>
  <c r="M193" i="1"/>
  <c r="F193" i="1"/>
  <c r="AZ192" i="1"/>
  <c r="AY192" i="1"/>
  <c r="AV192" i="1"/>
  <c r="AU192" i="1"/>
  <c r="AT192" i="1"/>
  <c r="AQ192" i="1"/>
  <c r="AP192" i="1"/>
  <c r="AO192" i="1"/>
  <c r="AL192" i="1"/>
  <c r="AK192" i="1"/>
  <c r="AJ192" i="1"/>
  <c r="P192" i="1"/>
  <c r="R192" i="1"/>
  <c r="L192" i="1"/>
  <c r="K192" i="1"/>
  <c r="M192" i="1"/>
  <c r="H192" i="1"/>
  <c r="AZ191" i="1"/>
  <c r="AY191" i="1"/>
  <c r="AV191" i="1"/>
  <c r="AU191" i="1"/>
  <c r="AT191" i="1"/>
  <c r="AQ191" i="1"/>
  <c r="AP191" i="1"/>
  <c r="AO191" i="1"/>
  <c r="AL191" i="1"/>
  <c r="AK191" i="1"/>
  <c r="AJ191" i="1"/>
  <c r="R191" i="1"/>
  <c r="M191" i="1"/>
  <c r="F191" i="1"/>
  <c r="H191" i="1"/>
  <c r="AZ190" i="1"/>
  <c r="AY190" i="1"/>
  <c r="AV190" i="1"/>
  <c r="AU190" i="1"/>
  <c r="AT190" i="1"/>
  <c r="AQ190" i="1"/>
  <c r="AP190" i="1"/>
  <c r="AO190" i="1"/>
  <c r="AL190" i="1"/>
  <c r="AK190" i="1"/>
  <c r="AJ190" i="1"/>
  <c r="P190" i="1"/>
  <c r="R190" i="1"/>
  <c r="L190" i="1"/>
  <c r="K190" i="1"/>
  <c r="M190" i="1"/>
  <c r="H190" i="1"/>
  <c r="AZ189" i="1"/>
  <c r="AY189" i="1"/>
  <c r="AV189" i="1"/>
  <c r="AU189" i="1"/>
  <c r="AT189" i="1"/>
  <c r="AQ189" i="1"/>
  <c r="AP189" i="1"/>
  <c r="AO189" i="1"/>
  <c r="AL189" i="1"/>
  <c r="AK189" i="1"/>
  <c r="AJ189" i="1"/>
  <c r="M189" i="1"/>
  <c r="F189" i="1"/>
  <c r="AZ188" i="1"/>
  <c r="AY188" i="1"/>
  <c r="AV188" i="1"/>
  <c r="AU188" i="1"/>
  <c r="AT188" i="1"/>
  <c r="AQ188" i="1"/>
  <c r="AP188" i="1"/>
  <c r="AO188" i="1"/>
  <c r="AL188" i="1"/>
  <c r="AK188" i="1"/>
  <c r="AJ188" i="1"/>
  <c r="P188" i="1"/>
  <c r="O198" i="1"/>
  <c r="L188" i="1"/>
  <c r="K188" i="1"/>
  <c r="I198" i="1"/>
  <c r="E198" i="1"/>
  <c r="D198" i="1"/>
  <c r="BA185" i="1"/>
  <c r="AZ185" i="1"/>
  <c r="AX185" i="1"/>
  <c r="AW185" i="1"/>
  <c r="AT185" i="1"/>
  <c r="AS185" i="1"/>
  <c r="AR185" i="1"/>
  <c r="AV185" i="1" s="1"/>
  <c r="AP185" i="1"/>
  <c r="AN185" i="1"/>
  <c r="AO185" i="1" s="1"/>
  <c r="AM185" i="1"/>
  <c r="AQ185" i="1" s="1"/>
  <c r="AL185" i="1"/>
  <c r="AI185" i="1"/>
  <c r="AH185" i="1"/>
  <c r="AD185" i="1"/>
  <c r="AC185" i="1"/>
  <c r="AG185" i="1" s="1"/>
  <c r="Z185" i="1"/>
  <c r="Y185" i="1"/>
  <c r="X185" i="1"/>
  <c r="V185" i="1"/>
  <c r="T185" i="1"/>
  <c r="U185" i="1" s="1"/>
  <c r="S185" i="1"/>
  <c r="W185" i="1" s="1"/>
  <c r="AZ184" i="1"/>
  <c r="AY184" i="1"/>
  <c r="AV184" i="1"/>
  <c r="AU184" i="1"/>
  <c r="AT184" i="1"/>
  <c r="AQ184" i="1"/>
  <c r="AP184" i="1"/>
  <c r="AO184" i="1"/>
  <c r="AL184" i="1"/>
  <c r="AK184" i="1"/>
  <c r="AJ184" i="1"/>
  <c r="P184" i="1"/>
  <c r="R184" i="1"/>
  <c r="L184" i="1"/>
  <c r="K184" i="1"/>
  <c r="M184" i="1"/>
  <c r="H184" i="1"/>
  <c r="AZ183" i="1"/>
  <c r="AY183" i="1"/>
  <c r="AV183" i="1"/>
  <c r="AU183" i="1"/>
  <c r="AT183" i="1"/>
  <c r="AQ183" i="1"/>
  <c r="AP183" i="1"/>
  <c r="AO183" i="1"/>
  <c r="AL183" i="1"/>
  <c r="AK183" i="1"/>
  <c r="AJ183" i="1"/>
  <c r="N185" i="1"/>
  <c r="M183" i="1"/>
  <c r="F183" i="1"/>
  <c r="AZ182" i="1"/>
  <c r="AY182" i="1"/>
  <c r="AV182" i="1"/>
  <c r="AU182" i="1"/>
  <c r="AT182" i="1"/>
  <c r="AQ182" i="1"/>
  <c r="AP182" i="1"/>
  <c r="AO182" i="1"/>
  <c r="AL182" i="1"/>
  <c r="AK182" i="1"/>
  <c r="AJ182" i="1"/>
  <c r="P182" i="1"/>
  <c r="R182" i="1"/>
  <c r="L182" i="1"/>
  <c r="K182" i="1"/>
  <c r="M182" i="1"/>
  <c r="H182" i="1"/>
  <c r="AZ181" i="1"/>
  <c r="AY181" i="1"/>
  <c r="AV181" i="1"/>
  <c r="AU181" i="1"/>
  <c r="AT181" i="1"/>
  <c r="AQ181" i="1"/>
  <c r="AP181" i="1"/>
  <c r="AO181" i="1"/>
  <c r="AL181" i="1"/>
  <c r="AK181" i="1"/>
  <c r="AJ181" i="1"/>
  <c r="R181" i="1"/>
  <c r="J185" i="1"/>
  <c r="M181" i="1"/>
  <c r="F181" i="1"/>
  <c r="H181" i="1"/>
  <c r="AZ180" i="1"/>
  <c r="AY180" i="1"/>
  <c r="AV180" i="1"/>
  <c r="AU180" i="1"/>
  <c r="AT180" i="1"/>
  <c r="AQ180" i="1"/>
  <c r="AP180" i="1"/>
  <c r="AO180" i="1"/>
  <c r="AL180" i="1"/>
  <c r="AK180" i="1"/>
  <c r="AJ180" i="1"/>
  <c r="P180" i="1"/>
  <c r="R180" i="1"/>
  <c r="L180" i="1"/>
  <c r="K180" i="1"/>
  <c r="M180" i="1"/>
  <c r="AZ179" i="1"/>
  <c r="AY179" i="1"/>
  <c r="AV179" i="1"/>
  <c r="AU179" i="1"/>
  <c r="AT179" i="1"/>
  <c r="AQ179" i="1"/>
  <c r="AP179" i="1"/>
  <c r="AO179" i="1"/>
  <c r="AL179" i="1"/>
  <c r="AK179" i="1"/>
  <c r="AJ179" i="1"/>
  <c r="R179" i="1"/>
  <c r="O185" i="1"/>
  <c r="I185" i="1"/>
  <c r="F179" i="1"/>
  <c r="E185" i="1"/>
  <c r="BA177" i="1"/>
  <c r="AZ177" i="1"/>
  <c r="AX177" i="1"/>
  <c r="AY177" i="1" s="1"/>
  <c r="AW177" i="1"/>
  <c r="AV177" i="1"/>
  <c r="AS177" i="1"/>
  <c r="AR177" i="1"/>
  <c r="AN177" i="1"/>
  <c r="AM177" i="1"/>
  <c r="AQ177" i="1" s="1"/>
  <c r="AJ177" i="1"/>
  <c r="AI177" i="1"/>
  <c r="AH177" i="1"/>
  <c r="AF177" i="1"/>
  <c r="AD177" i="1"/>
  <c r="AE177" i="1" s="1"/>
  <c r="AC177" i="1"/>
  <c r="AG177" i="1" s="1"/>
  <c r="Y177" i="1"/>
  <c r="X177" i="1"/>
  <c r="AB177" i="1" s="1"/>
  <c r="T177" i="1"/>
  <c r="S177" i="1"/>
  <c r="W177" i="1" s="1"/>
  <c r="L176" i="1"/>
  <c r="M176" i="1"/>
  <c r="F176" i="1"/>
  <c r="H176" i="1"/>
  <c r="AZ175" i="1"/>
  <c r="AY175" i="1"/>
  <c r="AV175" i="1"/>
  <c r="AU175" i="1"/>
  <c r="AT175" i="1"/>
  <c r="AQ175" i="1"/>
  <c r="AP175" i="1"/>
  <c r="AO175" i="1"/>
  <c r="AL175" i="1"/>
  <c r="AK175" i="1"/>
  <c r="AJ175" i="1"/>
  <c r="P175" i="1"/>
  <c r="R175" i="1"/>
  <c r="L175" i="1"/>
  <c r="K175" i="1"/>
  <c r="M175" i="1"/>
  <c r="H175" i="1"/>
  <c r="AZ174" i="1"/>
  <c r="AY174" i="1"/>
  <c r="AV174" i="1"/>
  <c r="AU174" i="1"/>
  <c r="AT174" i="1"/>
  <c r="AQ174" i="1"/>
  <c r="AP174" i="1"/>
  <c r="AO174" i="1"/>
  <c r="AL174" i="1"/>
  <c r="AK174" i="1"/>
  <c r="AJ174" i="1"/>
  <c r="R174" i="1"/>
  <c r="M174" i="1"/>
  <c r="F174" i="1"/>
  <c r="H174" i="1"/>
  <c r="AZ173" i="1"/>
  <c r="AY173" i="1"/>
  <c r="AV173" i="1"/>
  <c r="AU173" i="1"/>
  <c r="AT173" i="1"/>
  <c r="AQ173" i="1"/>
  <c r="AP173" i="1"/>
  <c r="AO173" i="1"/>
  <c r="AL173" i="1"/>
  <c r="AK173" i="1"/>
  <c r="AJ173" i="1"/>
  <c r="P173" i="1"/>
  <c r="R173" i="1"/>
  <c r="L173" i="1"/>
  <c r="K173" i="1"/>
  <c r="M173" i="1"/>
  <c r="AZ172" i="1"/>
  <c r="AY172" i="1"/>
  <c r="AV172" i="1"/>
  <c r="AU172" i="1"/>
  <c r="AT172" i="1"/>
  <c r="AQ172" i="1"/>
  <c r="AP172" i="1"/>
  <c r="AO172" i="1"/>
  <c r="AL172" i="1"/>
  <c r="AK172" i="1"/>
  <c r="AJ172" i="1"/>
  <c r="R172" i="1"/>
  <c r="M172" i="1"/>
  <c r="F172" i="1"/>
  <c r="AZ171" i="1"/>
  <c r="AY171" i="1"/>
  <c r="AV171" i="1"/>
  <c r="AU171" i="1"/>
  <c r="AT171" i="1"/>
  <c r="AQ171" i="1"/>
  <c r="AP171" i="1"/>
  <c r="AO171" i="1"/>
  <c r="AL171" i="1"/>
  <c r="AK171" i="1"/>
  <c r="AJ171" i="1"/>
  <c r="P171" i="1"/>
  <c r="O177" i="1"/>
  <c r="P177" i="1" s="1"/>
  <c r="N177" i="1"/>
  <c r="L171" i="1"/>
  <c r="K171" i="1"/>
  <c r="I177" i="1"/>
  <c r="H171" i="1"/>
  <c r="E177" i="1"/>
  <c r="BA168" i="1"/>
  <c r="AZ168" i="1"/>
  <c r="AX168" i="1"/>
  <c r="AW168" i="1"/>
  <c r="AT168" i="1"/>
  <c r="AS168" i="1"/>
  <c r="AR168" i="1"/>
  <c r="AV168" i="1" s="1"/>
  <c r="AP168" i="1"/>
  <c r="AN168" i="1"/>
  <c r="AO168" i="1" s="1"/>
  <c r="AM168" i="1"/>
  <c r="AQ168" i="1" s="1"/>
  <c r="AI168" i="1"/>
  <c r="AH168" i="1"/>
  <c r="AD168" i="1"/>
  <c r="AC168" i="1"/>
  <c r="AG168" i="1" s="1"/>
  <c r="Z168" i="1"/>
  <c r="Y168" i="1"/>
  <c r="X168" i="1"/>
  <c r="V168" i="1"/>
  <c r="T168" i="1"/>
  <c r="U168" i="1" s="1"/>
  <c r="S168" i="1"/>
  <c r="W168" i="1" s="1"/>
  <c r="L167" i="1"/>
  <c r="K167" i="1"/>
  <c r="M167" i="1"/>
  <c r="H167" i="1"/>
  <c r="L166" i="1"/>
  <c r="M166" i="1"/>
  <c r="F166" i="1"/>
  <c r="H166" i="1"/>
  <c r="AZ165" i="1"/>
  <c r="AY165" i="1"/>
  <c r="AV165" i="1"/>
  <c r="AU165" i="1"/>
  <c r="AT165" i="1"/>
  <c r="AQ165" i="1"/>
  <c r="AP165" i="1"/>
  <c r="AO165" i="1"/>
  <c r="AL165" i="1"/>
  <c r="AK165" i="1"/>
  <c r="AJ165" i="1"/>
  <c r="P165" i="1"/>
  <c r="R165" i="1"/>
  <c r="L165" i="1"/>
  <c r="K165" i="1"/>
  <c r="M165" i="1"/>
  <c r="AZ164" i="1"/>
  <c r="AY164" i="1"/>
  <c r="AV164" i="1"/>
  <c r="AU164" i="1"/>
  <c r="AT164" i="1"/>
  <c r="AQ164" i="1"/>
  <c r="AP164" i="1"/>
  <c r="AO164" i="1"/>
  <c r="AL164" i="1"/>
  <c r="AK164" i="1"/>
  <c r="AJ164" i="1"/>
  <c r="R164" i="1"/>
  <c r="M164" i="1"/>
  <c r="F164" i="1"/>
  <c r="AZ163" i="1"/>
  <c r="AY163" i="1"/>
  <c r="AV163" i="1"/>
  <c r="AU163" i="1"/>
  <c r="AT163" i="1"/>
  <c r="AQ163" i="1"/>
  <c r="AP163" i="1"/>
  <c r="AO163" i="1"/>
  <c r="AL163" i="1"/>
  <c r="AK163" i="1"/>
  <c r="AJ163" i="1"/>
  <c r="P163" i="1"/>
  <c r="R163" i="1"/>
  <c r="L163" i="1"/>
  <c r="K163" i="1"/>
  <c r="M163" i="1"/>
  <c r="H163" i="1"/>
  <c r="AZ162" i="1"/>
  <c r="AY162" i="1"/>
  <c r="AV162" i="1"/>
  <c r="AU162" i="1"/>
  <c r="AT162" i="1"/>
  <c r="AQ162" i="1"/>
  <c r="AP162" i="1"/>
  <c r="AO162" i="1"/>
  <c r="AL162" i="1"/>
  <c r="AK162" i="1"/>
  <c r="AJ162" i="1"/>
  <c r="R162" i="1"/>
  <c r="M162" i="1"/>
  <c r="F162" i="1"/>
  <c r="AZ161" i="1"/>
  <c r="AY161" i="1"/>
  <c r="AV161" i="1"/>
  <c r="AU161" i="1"/>
  <c r="AT161" i="1"/>
  <c r="AQ161" i="1"/>
  <c r="AP161" i="1"/>
  <c r="AO161" i="1"/>
  <c r="AL161" i="1"/>
  <c r="AK161" i="1"/>
  <c r="AJ161" i="1"/>
  <c r="P161" i="1"/>
  <c r="R161" i="1"/>
  <c r="L161" i="1"/>
  <c r="K161" i="1"/>
  <c r="M161" i="1"/>
  <c r="H161" i="1"/>
  <c r="AZ160" i="1"/>
  <c r="AY160" i="1"/>
  <c r="AV160" i="1"/>
  <c r="AU160" i="1"/>
  <c r="AT160" i="1"/>
  <c r="AQ160" i="1"/>
  <c r="AP160" i="1"/>
  <c r="AO160" i="1"/>
  <c r="AL160" i="1"/>
  <c r="AK160" i="1"/>
  <c r="AJ160" i="1"/>
  <c r="M160" i="1"/>
  <c r="F160" i="1"/>
  <c r="AZ159" i="1"/>
  <c r="AY159" i="1"/>
  <c r="AV159" i="1"/>
  <c r="AU159" i="1"/>
  <c r="AT159" i="1"/>
  <c r="AQ159" i="1"/>
  <c r="AP159" i="1"/>
  <c r="AO159" i="1"/>
  <c r="AL159" i="1"/>
  <c r="AK159" i="1"/>
  <c r="AJ159" i="1"/>
  <c r="P159" i="1"/>
  <c r="R159" i="1"/>
  <c r="L159" i="1"/>
  <c r="K159" i="1"/>
  <c r="M159" i="1"/>
  <c r="H159" i="1"/>
  <c r="AZ158" i="1"/>
  <c r="AY158" i="1"/>
  <c r="AV158" i="1"/>
  <c r="AU158" i="1"/>
  <c r="AT158" i="1"/>
  <c r="AQ158" i="1"/>
  <c r="AP158" i="1"/>
  <c r="AO158" i="1"/>
  <c r="AL158" i="1"/>
  <c r="AK158" i="1"/>
  <c r="AJ158" i="1"/>
  <c r="R158" i="1"/>
  <c r="M158" i="1"/>
  <c r="AZ157" i="1"/>
  <c r="AY157" i="1"/>
  <c r="AV157" i="1"/>
  <c r="AU157" i="1"/>
  <c r="AT157" i="1"/>
  <c r="AQ157" i="1"/>
  <c r="AP157" i="1"/>
  <c r="AO157" i="1"/>
  <c r="AL157" i="1"/>
  <c r="AK157" i="1"/>
  <c r="AJ157" i="1"/>
  <c r="R157" i="1"/>
  <c r="P157" i="1"/>
  <c r="Q157" i="1"/>
  <c r="L157" i="1"/>
  <c r="K157" i="1"/>
  <c r="M157" i="1"/>
  <c r="F157" i="1"/>
  <c r="G157" i="1"/>
  <c r="AZ156" i="1"/>
  <c r="AY156" i="1"/>
  <c r="AV156" i="1"/>
  <c r="AU156" i="1"/>
  <c r="AT156" i="1"/>
  <c r="AQ156" i="1"/>
  <c r="AP156" i="1"/>
  <c r="AO156" i="1"/>
  <c r="AL156" i="1"/>
  <c r="AK156" i="1"/>
  <c r="AJ156" i="1"/>
  <c r="Q156" i="1"/>
  <c r="M156" i="1"/>
  <c r="AZ155" i="1"/>
  <c r="AY155" i="1"/>
  <c r="AV155" i="1"/>
  <c r="AU155" i="1"/>
  <c r="AT155" i="1"/>
  <c r="AQ155" i="1"/>
  <c r="AP155" i="1"/>
  <c r="AO155" i="1"/>
  <c r="AL155" i="1"/>
  <c r="AK155" i="1"/>
  <c r="AJ155" i="1"/>
  <c r="R155" i="1"/>
  <c r="P155" i="1"/>
  <c r="Q155" i="1"/>
  <c r="L155" i="1"/>
  <c r="K155" i="1"/>
  <c r="M155" i="1"/>
  <c r="F155" i="1"/>
  <c r="G155" i="1"/>
  <c r="AZ154" i="1"/>
  <c r="AY154" i="1"/>
  <c r="AV154" i="1"/>
  <c r="AU154" i="1"/>
  <c r="AT154" i="1"/>
  <c r="AQ154" i="1"/>
  <c r="AP154" i="1"/>
  <c r="AO154" i="1"/>
  <c r="AL154" i="1"/>
  <c r="AK154" i="1"/>
  <c r="AJ154" i="1"/>
  <c r="Q154" i="1"/>
  <c r="M154" i="1"/>
  <c r="AZ153" i="1"/>
  <c r="AY153" i="1"/>
  <c r="AV153" i="1"/>
  <c r="AU153" i="1"/>
  <c r="AT153" i="1"/>
  <c r="AQ153" i="1"/>
  <c r="AP153" i="1"/>
  <c r="AO153" i="1"/>
  <c r="AL153" i="1"/>
  <c r="AK153" i="1"/>
  <c r="AJ153" i="1"/>
  <c r="R153" i="1"/>
  <c r="P153" i="1"/>
  <c r="Q153" i="1"/>
  <c r="L153" i="1"/>
  <c r="K153" i="1"/>
  <c r="M153" i="1"/>
  <c r="H153" i="1"/>
  <c r="AZ152" i="1"/>
  <c r="AY152" i="1"/>
  <c r="AV152" i="1"/>
  <c r="AU152" i="1"/>
  <c r="AT152" i="1"/>
  <c r="AQ152" i="1"/>
  <c r="AP152" i="1"/>
  <c r="AO152" i="1"/>
  <c r="AL152" i="1"/>
  <c r="AK152" i="1"/>
  <c r="AJ152" i="1"/>
  <c r="M152" i="1"/>
  <c r="F152" i="1"/>
  <c r="H152" i="1"/>
  <c r="AZ151" i="1"/>
  <c r="AY151" i="1"/>
  <c r="AV151" i="1"/>
  <c r="AU151" i="1"/>
  <c r="AT151" i="1"/>
  <c r="AQ151" i="1"/>
  <c r="AP151" i="1"/>
  <c r="AO151" i="1"/>
  <c r="AL151" i="1"/>
  <c r="AK151" i="1"/>
  <c r="AJ151" i="1"/>
  <c r="P151" i="1"/>
  <c r="R151" i="1"/>
  <c r="L151" i="1"/>
  <c r="K151" i="1"/>
  <c r="M151" i="1"/>
  <c r="H151" i="1"/>
  <c r="AZ150" i="1"/>
  <c r="AY150" i="1"/>
  <c r="AV150" i="1"/>
  <c r="AU150" i="1"/>
  <c r="AT150" i="1"/>
  <c r="AQ150" i="1"/>
  <c r="AP150" i="1"/>
  <c r="AO150" i="1"/>
  <c r="AL150" i="1"/>
  <c r="AK150" i="1"/>
  <c r="AJ150" i="1"/>
  <c r="M150" i="1"/>
  <c r="F150" i="1"/>
  <c r="H150" i="1"/>
  <c r="AZ149" i="1"/>
  <c r="AY149" i="1"/>
  <c r="AV149" i="1"/>
  <c r="AU149" i="1"/>
  <c r="AT149" i="1"/>
  <c r="AQ149" i="1"/>
  <c r="AP149" i="1"/>
  <c r="AO149" i="1"/>
  <c r="AL149" i="1"/>
  <c r="AK149" i="1"/>
  <c r="AJ149" i="1"/>
  <c r="P149" i="1"/>
  <c r="R149" i="1"/>
  <c r="L149" i="1"/>
  <c r="K149" i="1"/>
  <c r="M149" i="1"/>
  <c r="H149" i="1"/>
  <c r="AZ148" i="1"/>
  <c r="AY148" i="1"/>
  <c r="AV148" i="1"/>
  <c r="AU148" i="1"/>
  <c r="AT148" i="1"/>
  <c r="AQ148" i="1"/>
  <c r="AP148" i="1"/>
  <c r="AO148" i="1"/>
  <c r="AL148" i="1"/>
  <c r="AK148" i="1"/>
  <c r="AJ148" i="1"/>
  <c r="M148" i="1"/>
  <c r="F148" i="1"/>
  <c r="H148" i="1"/>
  <c r="AZ147" i="1"/>
  <c r="AY147" i="1"/>
  <c r="AV147" i="1"/>
  <c r="AU147" i="1"/>
  <c r="AT147" i="1"/>
  <c r="AQ147" i="1"/>
  <c r="AP147" i="1"/>
  <c r="AO147" i="1"/>
  <c r="AL147" i="1"/>
  <c r="AK147" i="1"/>
  <c r="AJ147" i="1"/>
  <c r="P147" i="1"/>
  <c r="O168" i="1"/>
  <c r="L147" i="1"/>
  <c r="K147" i="1"/>
  <c r="H147" i="1"/>
  <c r="BA144" i="1"/>
  <c r="AX144" i="1"/>
  <c r="AW144" i="1"/>
  <c r="AZ144" i="1" s="1"/>
  <c r="AT144" i="1"/>
  <c r="AS144" i="1"/>
  <c r="AR144" i="1"/>
  <c r="AV144" i="1" s="1"/>
  <c r="AP144" i="1"/>
  <c r="AO144" i="1"/>
  <c r="AN144" i="1"/>
  <c r="AM144" i="1"/>
  <c r="AQ144" i="1" s="1"/>
  <c r="AL144" i="1"/>
  <c r="AI144" i="1"/>
  <c r="AH144" i="1"/>
  <c r="AD144" i="1"/>
  <c r="AC144" i="1"/>
  <c r="AG144" i="1" s="1"/>
  <c r="Z144" i="1"/>
  <c r="Y144" i="1"/>
  <c r="X144" i="1"/>
  <c r="AB144" i="1" s="1"/>
  <c r="V144" i="1"/>
  <c r="U144" i="1"/>
  <c r="T144" i="1"/>
  <c r="S144" i="1"/>
  <c r="W144" i="1" s="1"/>
  <c r="N144" i="1"/>
  <c r="R144" i="1" s="1"/>
  <c r="AZ143" i="1"/>
  <c r="AY143" i="1"/>
  <c r="AV143" i="1"/>
  <c r="AU143" i="1"/>
  <c r="AT143" i="1"/>
  <c r="AQ143" i="1"/>
  <c r="AP143" i="1"/>
  <c r="AO143" i="1"/>
  <c r="AL143" i="1"/>
  <c r="AK143" i="1"/>
  <c r="AJ143" i="1"/>
  <c r="P143" i="1"/>
  <c r="R143" i="1"/>
  <c r="L143" i="1"/>
  <c r="K143" i="1"/>
  <c r="M143" i="1"/>
  <c r="AZ142" i="1"/>
  <c r="AY142" i="1"/>
  <c r="AV142" i="1"/>
  <c r="AU142" i="1"/>
  <c r="AT142" i="1"/>
  <c r="AQ142" i="1"/>
  <c r="AP142" i="1"/>
  <c r="AO142" i="1"/>
  <c r="AL142" i="1"/>
  <c r="AK142" i="1"/>
  <c r="AJ142" i="1"/>
  <c r="R142" i="1"/>
  <c r="M142" i="1"/>
  <c r="F142" i="1"/>
  <c r="H142" i="1"/>
  <c r="AZ141" i="1"/>
  <c r="AY141" i="1"/>
  <c r="AV141" i="1"/>
  <c r="AU141" i="1"/>
  <c r="AT141" i="1"/>
  <c r="AQ141" i="1"/>
  <c r="AP141" i="1"/>
  <c r="AO141" i="1"/>
  <c r="AL141" i="1"/>
  <c r="AK141" i="1"/>
  <c r="AJ141" i="1"/>
  <c r="P141" i="1"/>
  <c r="R141" i="1"/>
  <c r="L141" i="1"/>
  <c r="K141" i="1"/>
  <c r="M141" i="1"/>
  <c r="AZ140" i="1"/>
  <c r="AY140" i="1"/>
  <c r="AV140" i="1"/>
  <c r="AU140" i="1"/>
  <c r="AT140" i="1"/>
  <c r="AQ140" i="1"/>
  <c r="AP140" i="1"/>
  <c r="AO140" i="1"/>
  <c r="AL140" i="1"/>
  <c r="AK140" i="1"/>
  <c r="AJ140" i="1"/>
  <c r="R140" i="1"/>
  <c r="J144" i="1"/>
  <c r="M140" i="1"/>
  <c r="G140" i="1"/>
  <c r="F140" i="1"/>
  <c r="H140" i="1"/>
  <c r="AZ139" i="1"/>
  <c r="AY139" i="1"/>
  <c r="AV139" i="1"/>
  <c r="AU139" i="1"/>
  <c r="AT139" i="1"/>
  <c r="AQ139" i="1"/>
  <c r="AP139" i="1"/>
  <c r="AO139" i="1"/>
  <c r="AL139" i="1"/>
  <c r="AK139" i="1"/>
  <c r="AJ139" i="1"/>
  <c r="P139" i="1"/>
  <c r="O144" i="1"/>
  <c r="R139" i="1"/>
  <c r="L139" i="1"/>
  <c r="K139" i="1"/>
  <c r="I144" i="1"/>
  <c r="H139" i="1"/>
  <c r="E144" i="1"/>
  <c r="BA136" i="1"/>
  <c r="AX136" i="1"/>
  <c r="AW136" i="1"/>
  <c r="AZ136" i="1" s="1"/>
  <c r="AT136" i="1"/>
  <c r="AS136" i="1"/>
  <c r="AR136" i="1"/>
  <c r="AV136" i="1" s="1"/>
  <c r="AP136" i="1"/>
  <c r="AO136" i="1"/>
  <c r="AN136" i="1"/>
  <c r="AM136" i="1"/>
  <c r="AQ136" i="1" s="1"/>
  <c r="AL136" i="1"/>
  <c r="AI136" i="1"/>
  <c r="AH136" i="1"/>
  <c r="AD136" i="1"/>
  <c r="AC136" i="1"/>
  <c r="AG136" i="1" s="1"/>
  <c r="Z136" i="1"/>
  <c r="Y136" i="1"/>
  <c r="X136" i="1"/>
  <c r="AB136" i="1" s="1"/>
  <c r="V136" i="1"/>
  <c r="U136" i="1"/>
  <c r="T136" i="1"/>
  <c r="S136" i="1"/>
  <c r="W136" i="1" s="1"/>
  <c r="R136" i="1"/>
  <c r="N136" i="1"/>
  <c r="AZ135" i="1"/>
  <c r="AY135" i="1"/>
  <c r="AV135" i="1"/>
  <c r="AU135" i="1"/>
  <c r="AT135" i="1"/>
  <c r="AQ135" i="1"/>
  <c r="AP135" i="1"/>
  <c r="AO135" i="1"/>
  <c r="AL135" i="1"/>
  <c r="AK135" i="1"/>
  <c r="AJ135" i="1"/>
  <c r="P135" i="1"/>
  <c r="R135" i="1"/>
  <c r="L135" i="1"/>
  <c r="K135" i="1"/>
  <c r="M135" i="1"/>
  <c r="AZ134" i="1"/>
  <c r="AY134" i="1"/>
  <c r="AV134" i="1"/>
  <c r="AU134" i="1"/>
  <c r="AT134" i="1"/>
  <c r="AQ134" i="1"/>
  <c r="AP134" i="1"/>
  <c r="AO134" i="1"/>
  <c r="AL134" i="1"/>
  <c r="AK134" i="1"/>
  <c r="AJ134" i="1"/>
  <c r="R134" i="1"/>
  <c r="K134" i="1"/>
  <c r="M134" i="1"/>
  <c r="G134" i="1"/>
  <c r="F134" i="1"/>
  <c r="H134" i="1"/>
  <c r="AZ133" i="1"/>
  <c r="AY133" i="1"/>
  <c r="AV133" i="1"/>
  <c r="AU133" i="1"/>
  <c r="AT133" i="1"/>
  <c r="AQ133" i="1"/>
  <c r="AP133" i="1"/>
  <c r="AO133" i="1"/>
  <c r="AL133" i="1"/>
  <c r="AK133" i="1"/>
  <c r="AJ133" i="1"/>
  <c r="P133" i="1"/>
  <c r="O136" i="1"/>
  <c r="R133" i="1"/>
  <c r="L133" i="1"/>
  <c r="K133" i="1"/>
  <c r="I136" i="1"/>
  <c r="H133" i="1"/>
  <c r="E136" i="1"/>
  <c r="BA130" i="1"/>
  <c r="AX130" i="1"/>
  <c r="AW130" i="1"/>
  <c r="AZ130" i="1" s="1"/>
  <c r="AT130" i="1"/>
  <c r="AS130" i="1"/>
  <c r="AR130" i="1"/>
  <c r="AV130" i="1" s="1"/>
  <c r="AP130" i="1"/>
  <c r="AO130" i="1"/>
  <c r="AN130" i="1"/>
  <c r="AM130" i="1"/>
  <c r="AQ130" i="1" s="1"/>
  <c r="AL130" i="1"/>
  <c r="AI130" i="1"/>
  <c r="AH130" i="1"/>
  <c r="AD130" i="1"/>
  <c r="AC130" i="1"/>
  <c r="AG130" i="1" s="1"/>
  <c r="Z130" i="1"/>
  <c r="Y130" i="1"/>
  <c r="X130" i="1"/>
  <c r="AB130" i="1" s="1"/>
  <c r="V130" i="1"/>
  <c r="U130" i="1"/>
  <c r="T130" i="1"/>
  <c r="S130" i="1"/>
  <c r="W130" i="1" s="1"/>
  <c r="AZ129" i="1"/>
  <c r="AY129" i="1"/>
  <c r="AV129" i="1"/>
  <c r="AU129" i="1"/>
  <c r="AT129" i="1"/>
  <c r="AQ129" i="1"/>
  <c r="AP129" i="1"/>
  <c r="AO129" i="1"/>
  <c r="AL129" i="1"/>
  <c r="AK129" i="1"/>
  <c r="AJ129" i="1"/>
  <c r="P129" i="1"/>
  <c r="R129" i="1"/>
  <c r="L129" i="1"/>
  <c r="K129" i="1"/>
  <c r="M129" i="1"/>
  <c r="AZ128" i="1"/>
  <c r="AY128" i="1"/>
  <c r="AV128" i="1"/>
  <c r="AU128" i="1"/>
  <c r="AT128" i="1"/>
  <c r="AQ128" i="1"/>
  <c r="AP128" i="1"/>
  <c r="AO128" i="1"/>
  <c r="AL128" i="1"/>
  <c r="AK128" i="1"/>
  <c r="AJ128" i="1"/>
  <c r="R128" i="1"/>
  <c r="K128" i="1"/>
  <c r="M128" i="1"/>
  <c r="G128" i="1"/>
  <c r="F128" i="1"/>
  <c r="H128" i="1"/>
  <c r="AZ127" i="1"/>
  <c r="AY127" i="1"/>
  <c r="AV127" i="1"/>
  <c r="AU127" i="1"/>
  <c r="AT127" i="1"/>
  <c r="AQ127" i="1"/>
  <c r="AP127" i="1"/>
  <c r="AO127" i="1"/>
  <c r="AL127" i="1"/>
  <c r="AK127" i="1"/>
  <c r="AJ127" i="1"/>
  <c r="Q127" i="1"/>
  <c r="P127" i="1"/>
  <c r="R127" i="1"/>
  <c r="L127" i="1"/>
  <c r="K127" i="1"/>
  <c r="M127" i="1"/>
  <c r="H127" i="1"/>
  <c r="AZ126" i="1"/>
  <c r="AY126" i="1"/>
  <c r="AV126" i="1"/>
  <c r="AU126" i="1"/>
  <c r="AT126" i="1"/>
  <c r="AQ126" i="1"/>
  <c r="AP126" i="1"/>
  <c r="AO126" i="1"/>
  <c r="AL126" i="1"/>
  <c r="AK126" i="1"/>
  <c r="AJ126" i="1"/>
  <c r="K126" i="1"/>
  <c r="M126" i="1"/>
  <c r="G126" i="1"/>
  <c r="F126" i="1"/>
  <c r="AZ125" i="1"/>
  <c r="AY125" i="1"/>
  <c r="AV125" i="1"/>
  <c r="AU125" i="1"/>
  <c r="AT125" i="1"/>
  <c r="AQ125" i="1"/>
  <c r="AP125" i="1"/>
  <c r="AO125" i="1"/>
  <c r="AL125" i="1"/>
  <c r="AK125" i="1"/>
  <c r="AJ125" i="1"/>
  <c r="Q125" i="1"/>
  <c r="P125" i="1"/>
  <c r="R125" i="1"/>
  <c r="L125" i="1"/>
  <c r="K125" i="1"/>
  <c r="H125" i="1"/>
  <c r="AZ124" i="1"/>
  <c r="AY124" i="1"/>
  <c r="AV124" i="1"/>
  <c r="AU124" i="1"/>
  <c r="AT124" i="1"/>
  <c r="AQ124" i="1"/>
  <c r="AP124" i="1"/>
  <c r="AO124" i="1"/>
  <c r="AL124" i="1"/>
  <c r="AK124" i="1"/>
  <c r="AJ124" i="1"/>
  <c r="K124" i="1"/>
  <c r="M124" i="1"/>
  <c r="G124" i="1"/>
  <c r="F124" i="1"/>
  <c r="AZ123" i="1"/>
  <c r="AY123" i="1"/>
  <c r="AV123" i="1"/>
  <c r="AU123" i="1"/>
  <c r="AT123" i="1"/>
  <c r="AQ123" i="1"/>
  <c r="AP123" i="1"/>
  <c r="AO123" i="1"/>
  <c r="AL123" i="1"/>
  <c r="AK123" i="1"/>
  <c r="AJ123" i="1"/>
  <c r="Q123" i="1"/>
  <c r="P123" i="1"/>
  <c r="R123" i="1"/>
  <c r="L123" i="1"/>
  <c r="K123" i="1"/>
  <c r="AZ122" i="1"/>
  <c r="AY122" i="1"/>
  <c r="AV122" i="1"/>
  <c r="AU122" i="1"/>
  <c r="AT122" i="1"/>
  <c r="AQ122" i="1"/>
  <c r="AP122" i="1"/>
  <c r="AO122" i="1"/>
  <c r="AL122" i="1"/>
  <c r="AK122" i="1"/>
  <c r="AJ122" i="1"/>
  <c r="R122" i="1"/>
  <c r="K122" i="1"/>
  <c r="M122" i="1"/>
  <c r="G122" i="1"/>
  <c r="F122" i="1"/>
  <c r="H122" i="1"/>
  <c r="AZ121" i="1"/>
  <c r="AY121" i="1"/>
  <c r="AV121" i="1"/>
  <c r="AU121" i="1"/>
  <c r="AT121" i="1"/>
  <c r="AQ121" i="1"/>
  <c r="AP121" i="1"/>
  <c r="AO121" i="1"/>
  <c r="AL121" i="1"/>
  <c r="AK121" i="1"/>
  <c r="AJ121" i="1"/>
  <c r="Q121" i="1"/>
  <c r="P121" i="1"/>
  <c r="R121" i="1"/>
  <c r="L121" i="1"/>
  <c r="K121" i="1"/>
  <c r="AZ120" i="1"/>
  <c r="AY120" i="1"/>
  <c r="AV120" i="1"/>
  <c r="AU120" i="1"/>
  <c r="AT120" i="1"/>
  <c r="AQ120" i="1"/>
  <c r="AP120" i="1"/>
  <c r="AO120" i="1"/>
  <c r="AL120" i="1"/>
  <c r="AK120" i="1"/>
  <c r="AJ120" i="1"/>
  <c r="R120" i="1"/>
  <c r="K120" i="1"/>
  <c r="M120" i="1"/>
  <c r="G120" i="1"/>
  <c r="F120" i="1"/>
  <c r="H120" i="1"/>
  <c r="AZ119" i="1"/>
  <c r="AY119" i="1"/>
  <c r="AV119" i="1"/>
  <c r="AU119" i="1"/>
  <c r="AT119" i="1"/>
  <c r="AQ119" i="1"/>
  <c r="AP119" i="1"/>
  <c r="AO119" i="1"/>
  <c r="AL119" i="1"/>
  <c r="AK119" i="1"/>
  <c r="AJ119" i="1"/>
  <c r="Q119" i="1"/>
  <c r="P119" i="1"/>
  <c r="R119" i="1"/>
  <c r="L119" i="1"/>
  <c r="K119" i="1"/>
  <c r="H119" i="1"/>
  <c r="AZ118" i="1"/>
  <c r="AY118" i="1"/>
  <c r="AV118" i="1"/>
  <c r="AU118" i="1"/>
  <c r="AT118" i="1"/>
  <c r="AQ118" i="1"/>
  <c r="AP118" i="1"/>
  <c r="AO118" i="1"/>
  <c r="AL118" i="1"/>
  <c r="AK118" i="1"/>
  <c r="AJ118" i="1"/>
  <c r="K118" i="1"/>
  <c r="M118" i="1"/>
  <c r="G118" i="1"/>
  <c r="F118" i="1"/>
  <c r="AZ117" i="1"/>
  <c r="AY117" i="1"/>
  <c r="AV117" i="1"/>
  <c r="AU117" i="1"/>
  <c r="AT117" i="1"/>
  <c r="AQ117" i="1"/>
  <c r="AP117" i="1"/>
  <c r="AO117" i="1"/>
  <c r="AL117" i="1"/>
  <c r="AK117" i="1"/>
  <c r="AJ117" i="1"/>
  <c r="Q117" i="1"/>
  <c r="P117" i="1"/>
  <c r="O130" i="1"/>
  <c r="R117" i="1"/>
  <c r="L117" i="1"/>
  <c r="I130" i="1"/>
  <c r="H117" i="1"/>
  <c r="E130" i="1"/>
  <c r="BA114" i="1"/>
  <c r="AX114" i="1"/>
  <c r="AY114" i="1" s="1"/>
  <c r="AW114" i="1"/>
  <c r="AZ114" i="1" s="1"/>
  <c r="AU114" i="1"/>
  <c r="AT114" i="1"/>
  <c r="AS114" i="1"/>
  <c r="AR114" i="1"/>
  <c r="AV114" i="1" s="1"/>
  <c r="AP114" i="1"/>
  <c r="AN114" i="1"/>
  <c r="AM114" i="1"/>
  <c r="AO114" i="1" s="1"/>
  <c r="AI114" i="1"/>
  <c r="AH114" i="1"/>
  <c r="AD114" i="1"/>
  <c r="AE114" i="1" s="1"/>
  <c r="AC114" i="1"/>
  <c r="AG114" i="1" s="1"/>
  <c r="AA114" i="1"/>
  <c r="Z114" i="1"/>
  <c r="Y114" i="1"/>
  <c r="X114" i="1"/>
  <c r="V114" i="1"/>
  <c r="T114" i="1"/>
  <c r="S114" i="1"/>
  <c r="U114" i="1" s="1"/>
  <c r="AZ113" i="1"/>
  <c r="AY113" i="1"/>
  <c r="AV113" i="1"/>
  <c r="AU113" i="1"/>
  <c r="AT113" i="1"/>
  <c r="AQ113" i="1"/>
  <c r="AP113" i="1"/>
  <c r="AO113" i="1"/>
  <c r="AL113" i="1"/>
  <c r="AK113" i="1"/>
  <c r="AJ113" i="1"/>
  <c r="Q113" i="1"/>
  <c r="P113" i="1"/>
  <c r="R113" i="1"/>
  <c r="L113" i="1"/>
  <c r="K113" i="1"/>
  <c r="H113" i="1"/>
  <c r="AZ112" i="1"/>
  <c r="AY112" i="1"/>
  <c r="AV112" i="1"/>
  <c r="AU112" i="1"/>
  <c r="AT112" i="1"/>
  <c r="AQ112" i="1"/>
  <c r="AP112" i="1"/>
  <c r="AO112" i="1"/>
  <c r="AL112" i="1"/>
  <c r="AK112" i="1"/>
  <c r="AJ112" i="1"/>
  <c r="K112" i="1"/>
  <c r="M112" i="1"/>
  <c r="G112" i="1"/>
  <c r="F112" i="1"/>
  <c r="AZ111" i="1"/>
  <c r="AY111" i="1"/>
  <c r="AV111" i="1"/>
  <c r="AU111" i="1"/>
  <c r="AT111" i="1"/>
  <c r="AQ111" i="1"/>
  <c r="AP111" i="1"/>
  <c r="AO111" i="1"/>
  <c r="AL111" i="1"/>
  <c r="AK111" i="1"/>
  <c r="AJ111" i="1"/>
  <c r="Q111" i="1"/>
  <c r="P111" i="1"/>
  <c r="R111" i="1"/>
  <c r="L111" i="1"/>
  <c r="K111" i="1"/>
  <c r="H111" i="1"/>
  <c r="AZ110" i="1"/>
  <c r="AY110" i="1"/>
  <c r="AV110" i="1"/>
  <c r="AU110" i="1"/>
  <c r="AT110" i="1"/>
  <c r="AQ110" i="1"/>
  <c r="AP110" i="1"/>
  <c r="AO110" i="1"/>
  <c r="AL110" i="1"/>
  <c r="AK110" i="1"/>
  <c r="AJ110" i="1"/>
  <c r="K110" i="1"/>
  <c r="M110" i="1"/>
  <c r="G110" i="1"/>
  <c r="F110" i="1"/>
  <c r="AZ109" i="1"/>
  <c r="AY109" i="1"/>
  <c r="AV109" i="1"/>
  <c r="AU109" i="1"/>
  <c r="AT109" i="1"/>
  <c r="AQ109" i="1"/>
  <c r="AP109" i="1"/>
  <c r="AO109" i="1"/>
  <c r="AL109" i="1"/>
  <c r="AK109" i="1"/>
  <c r="AJ109" i="1"/>
  <c r="Q109" i="1"/>
  <c r="P109" i="1"/>
  <c r="R109" i="1"/>
  <c r="L109" i="1"/>
  <c r="K109" i="1"/>
  <c r="AZ108" i="1"/>
  <c r="AY108" i="1"/>
  <c r="AV108" i="1"/>
  <c r="AU108" i="1"/>
  <c r="AT108" i="1"/>
  <c r="AQ108" i="1"/>
  <c r="AP108" i="1"/>
  <c r="AO108" i="1"/>
  <c r="AL108" i="1"/>
  <c r="AK108" i="1"/>
  <c r="AJ108" i="1"/>
  <c r="R108" i="1"/>
  <c r="K108" i="1"/>
  <c r="M108" i="1"/>
  <c r="G108" i="1"/>
  <c r="F108" i="1"/>
  <c r="H108" i="1"/>
  <c r="AZ107" i="1"/>
  <c r="AY107" i="1"/>
  <c r="AV107" i="1"/>
  <c r="AU107" i="1"/>
  <c r="AT107" i="1"/>
  <c r="AQ107" i="1"/>
  <c r="AP107" i="1"/>
  <c r="AO107" i="1"/>
  <c r="AL107" i="1"/>
  <c r="AK107" i="1"/>
  <c r="AJ107" i="1"/>
  <c r="Q107" i="1"/>
  <c r="P107" i="1"/>
  <c r="R107" i="1"/>
  <c r="M107" i="1"/>
  <c r="K107" i="1"/>
  <c r="H107" i="1"/>
  <c r="AZ106" i="1"/>
  <c r="AY106" i="1"/>
  <c r="AV106" i="1"/>
  <c r="AU106" i="1"/>
  <c r="AT106" i="1"/>
  <c r="AQ106" i="1"/>
  <c r="AP106" i="1"/>
  <c r="AO106" i="1"/>
  <c r="AL106" i="1"/>
  <c r="AK106" i="1"/>
  <c r="AJ106" i="1"/>
  <c r="K106" i="1"/>
  <c r="M106" i="1"/>
  <c r="G106" i="1"/>
  <c r="F106" i="1"/>
  <c r="AZ105" i="1"/>
  <c r="AY105" i="1"/>
  <c r="AV105" i="1"/>
  <c r="AU105" i="1"/>
  <c r="AT105" i="1"/>
  <c r="AQ105" i="1"/>
  <c r="AP105" i="1"/>
  <c r="AO105" i="1"/>
  <c r="AL105" i="1"/>
  <c r="AK105" i="1"/>
  <c r="AJ105" i="1"/>
  <c r="Q105" i="1"/>
  <c r="P105" i="1"/>
  <c r="R105" i="1"/>
  <c r="M105" i="1"/>
  <c r="L105" i="1"/>
  <c r="K105" i="1"/>
  <c r="H105" i="1"/>
  <c r="AZ104" i="1"/>
  <c r="AY104" i="1"/>
  <c r="AV104" i="1"/>
  <c r="AU104" i="1"/>
  <c r="AT104" i="1"/>
  <c r="AQ104" i="1"/>
  <c r="AP104" i="1"/>
  <c r="AO104" i="1"/>
  <c r="AL104" i="1"/>
  <c r="AK104" i="1"/>
  <c r="AJ104" i="1"/>
  <c r="K104" i="1"/>
  <c r="J114" i="1"/>
  <c r="G104" i="1"/>
  <c r="F104" i="1"/>
  <c r="BA101" i="1"/>
  <c r="AZ101" i="1"/>
  <c r="AX101" i="1"/>
  <c r="AW101" i="1"/>
  <c r="AY101" i="1" s="1"/>
  <c r="AV101" i="1"/>
  <c r="AS101" i="1"/>
  <c r="AR101" i="1"/>
  <c r="AN101" i="1"/>
  <c r="AO101" i="1" s="1"/>
  <c r="AM101" i="1"/>
  <c r="AQ101" i="1" s="1"/>
  <c r="AK101" i="1"/>
  <c r="AJ101" i="1"/>
  <c r="AI101" i="1"/>
  <c r="AH101" i="1"/>
  <c r="AL101" i="1" s="1"/>
  <c r="AD101" i="1"/>
  <c r="AC101" i="1"/>
  <c r="AE101" i="1" s="1"/>
  <c r="Y101" i="1"/>
  <c r="X101" i="1"/>
  <c r="U101" i="1"/>
  <c r="T101" i="1"/>
  <c r="S101" i="1"/>
  <c r="I101" i="1"/>
  <c r="K101" i="1" s="1"/>
  <c r="E101" i="1"/>
  <c r="D101" i="1"/>
  <c r="AZ100" i="1"/>
  <c r="AY100" i="1"/>
  <c r="AV100" i="1"/>
  <c r="AU100" i="1"/>
  <c r="AT100" i="1"/>
  <c r="AQ100" i="1"/>
  <c r="AP100" i="1"/>
  <c r="AO100" i="1"/>
  <c r="AL100" i="1"/>
  <c r="AK100" i="1"/>
  <c r="AJ100" i="1"/>
  <c r="O101" i="1"/>
  <c r="K100" i="1"/>
  <c r="J101" i="1"/>
  <c r="M100" i="1"/>
  <c r="G100" i="1"/>
  <c r="F100" i="1"/>
  <c r="BA97" i="1"/>
  <c r="AX97" i="1"/>
  <c r="AW97" i="1"/>
  <c r="AY97" i="1" s="1"/>
  <c r="AV97" i="1"/>
  <c r="AS97" i="1"/>
  <c r="AR97" i="1"/>
  <c r="AN97" i="1"/>
  <c r="AO97" i="1" s="1"/>
  <c r="AM97" i="1"/>
  <c r="AK97" i="1"/>
  <c r="AJ97" i="1"/>
  <c r="AI97" i="1"/>
  <c r="AH97" i="1"/>
  <c r="AL97" i="1" s="1"/>
  <c r="AF97" i="1"/>
  <c r="AD97" i="1"/>
  <c r="AC97" i="1"/>
  <c r="AE97" i="1" s="1"/>
  <c r="Y97" i="1"/>
  <c r="X97" i="1"/>
  <c r="AB97" i="1" s="1"/>
  <c r="U97" i="1"/>
  <c r="T97" i="1"/>
  <c r="S97" i="1"/>
  <c r="W97" i="1" s="1"/>
  <c r="I97" i="1"/>
  <c r="AZ96" i="1"/>
  <c r="AY96" i="1"/>
  <c r="AV96" i="1"/>
  <c r="AU96" i="1"/>
  <c r="AT96" i="1"/>
  <c r="AQ96" i="1"/>
  <c r="AP96" i="1"/>
  <c r="AO96" i="1"/>
  <c r="AL96" i="1"/>
  <c r="AK96" i="1"/>
  <c r="AJ96" i="1"/>
  <c r="R96" i="1"/>
  <c r="K96" i="1"/>
  <c r="M96" i="1"/>
  <c r="G96" i="1"/>
  <c r="F96" i="1"/>
  <c r="H96" i="1"/>
  <c r="AZ95" i="1"/>
  <c r="AY95" i="1"/>
  <c r="AV95" i="1"/>
  <c r="AU95" i="1"/>
  <c r="AT95" i="1"/>
  <c r="AQ95" i="1"/>
  <c r="AP95" i="1"/>
  <c r="AO95" i="1"/>
  <c r="AL95" i="1"/>
  <c r="AK95" i="1"/>
  <c r="AJ95" i="1"/>
  <c r="Q95" i="1"/>
  <c r="P95" i="1"/>
  <c r="R95" i="1"/>
  <c r="M95" i="1"/>
  <c r="K95" i="1"/>
  <c r="H95" i="1"/>
  <c r="AZ94" i="1"/>
  <c r="AY94" i="1"/>
  <c r="AV94" i="1"/>
  <c r="AU94" i="1"/>
  <c r="AT94" i="1"/>
  <c r="AQ94" i="1"/>
  <c r="AP94" i="1"/>
  <c r="AO94" i="1"/>
  <c r="AL94" i="1"/>
  <c r="AK94" i="1"/>
  <c r="AJ94" i="1"/>
  <c r="K94" i="1"/>
  <c r="M94" i="1"/>
  <c r="G94" i="1"/>
  <c r="F94" i="1"/>
  <c r="AZ93" i="1"/>
  <c r="AY93" i="1"/>
  <c r="AV93" i="1"/>
  <c r="AU93" i="1"/>
  <c r="AT93" i="1"/>
  <c r="AQ93" i="1"/>
  <c r="AP93" i="1"/>
  <c r="AO93" i="1"/>
  <c r="AL93" i="1"/>
  <c r="AK93" i="1"/>
  <c r="AJ93" i="1"/>
  <c r="Q93" i="1"/>
  <c r="P93" i="1"/>
  <c r="M93" i="1"/>
  <c r="L93" i="1"/>
  <c r="J97" i="1"/>
  <c r="K93" i="1"/>
  <c r="E97" i="1"/>
  <c r="D97" i="1"/>
  <c r="BA90" i="1"/>
  <c r="AX90" i="1"/>
  <c r="AY90" i="1" s="1"/>
  <c r="AW90" i="1"/>
  <c r="AZ90" i="1" s="1"/>
  <c r="AU90" i="1"/>
  <c r="AT90" i="1"/>
  <c r="AS90" i="1"/>
  <c r="AR90" i="1"/>
  <c r="AV90" i="1" s="1"/>
  <c r="AN90" i="1"/>
  <c r="AM90" i="1"/>
  <c r="AO90" i="1" s="1"/>
  <c r="AI90" i="1"/>
  <c r="AH90" i="1"/>
  <c r="AE90" i="1"/>
  <c r="AD90" i="1"/>
  <c r="AC90" i="1"/>
  <c r="AA90" i="1"/>
  <c r="Z90" i="1"/>
  <c r="Y90" i="1"/>
  <c r="X90" i="1"/>
  <c r="W90" i="1"/>
  <c r="V90" i="1"/>
  <c r="T90" i="1"/>
  <c r="S90" i="1"/>
  <c r="U90" i="1" s="1"/>
  <c r="AZ89" i="1"/>
  <c r="AY89" i="1"/>
  <c r="AV89" i="1"/>
  <c r="AU89" i="1"/>
  <c r="AT89" i="1"/>
  <c r="AQ89" i="1"/>
  <c r="AP89" i="1"/>
  <c r="AO89" i="1"/>
  <c r="AL89" i="1"/>
  <c r="AK89" i="1"/>
  <c r="AJ89" i="1"/>
  <c r="Q89" i="1"/>
  <c r="P89" i="1"/>
  <c r="R89" i="1"/>
  <c r="K89" i="1"/>
  <c r="AZ88" i="1"/>
  <c r="AY88" i="1"/>
  <c r="AV88" i="1"/>
  <c r="AU88" i="1"/>
  <c r="AT88" i="1"/>
  <c r="AQ88" i="1"/>
  <c r="AP88" i="1"/>
  <c r="AO88" i="1"/>
  <c r="AL88" i="1"/>
  <c r="AK88" i="1"/>
  <c r="AJ88" i="1"/>
  <c r="R88" i="1"/>
  <c r="K88" i="1"/>
  <c r="M88" i="1"/>
  <c r="G88" i="1"/>
  <c r="F88" i="1"/>
  <c r="H88" i="1"/>
  <c r="AZ87" i="1"/>
  <c r="AY87" i="1"/>
  <c r="AV87" i="1"/>
  <c r="AU87" i="1"/>
  <c r="AT87" i="1"/>
  <c r="AQ87" i="1"/>
  <c r="AP87" i="1"/>
  <c r="AO87" i="1"/>
  <c r="AL87" i="1"/>
  <c r="AK87" i="1"/>
  <c r="AJ87" i="1"/>
  <c r="Q87" i="1"/>
  <c r="P87" i="1"/>
  <c r="R87" i="1"/>
  <c r="K87" i="1"/>
  <c r="H87" i="1"/>
  <c r="AZ86" i="1"/>
  <c r="AY86" i="1"/>
  <c r="AV86" i="1"/>
  <c r="AU86" i="1"/>
  <c r="AT86" i="1"/>
  <c r="AQ86" i="1"/>
  <c r="AP86" i="1"/>
  <c r="AO86" i="1"/>
  <c r="AL86" i="1"/>
  <c r="AK86" i="1"/>
  <c r="AJ86" i="1"/>
  <c r="O90" i="1"/>
  <c r="N90" i="1"/>
  <c r="K86" i="1"/>
  <c r="M86" i="1"/>
  <c r="G86" i="1"/>
  <c r="F86" i="1"/>
  <c r="H86" i="1"/>
  <c r="AZ85" i="1"/>
  <c r="AY85" i="1"/>
  <c r="AV85" i="1"/>
  <c r="AU85" i="1"/>
  <c r="AT85" i="1"/>
  <c r="AQ85" i="1"/>
  <c r="AP85" i="1"/>
  <c r="AO85" i="1"/>
  <c r="AL85" i="1"/>
  <c r="AK85" i="1"/>
  <c r="AJ85" i="1"/>
  <c r="Q85" i="1"/>
  <c r="P85" i="1"/>
  <c r="R85" i="1"/>
  <c r="M85" i="1"/>
  <c r="L85" i="1"/>
  <c r="H85" i="1"/>
  <c r="E90" i="1"/>
  <c r="BA82" i="1"/>
  <c r="AY82" i="1"/>
  <c r="AX82" i="1"/>
  <c r="AW82" i="1"/>
  <c r="AZ82" i="1" s="1"/>
  <c r="AU82" i="1"/>
  <c r="AT82" i="1"/>
  <c r="AS82" i="1"/>
  <c r="AR82" i="1"/>
  <c r="AV82" i="1" s="1"/>
  <c r="AQ82" i="1"/>
  <c r="AP82" i="1"/>
  <c r="AN82" i="1"/>
  <c r="AM82" i="1"/>
  <c r="AO82" i="1" s="1"/>
  <c r="AI82" i="1"/>
  <c r="AH82" i="1"/>
  <c r="AL82" i="1" s="1"/>
  <c r="AD82" i="1"/>
  <c r="AE82" i="1" s="1"/>
  <c r="AC82" i="1"/>
  <c r="AG82" i="1" s="1"/>
  <c r="AA82" i="1"/>
  <c r="Z82" i="1"/>
  <c r="Y82" i="1"/>
  <c r="X82" i="1"/>
  <c r="AB82" i="1" s="1"/>
  <c r="T82" i="1"/>
  <c r="S82" i="1"/>
  <c r="U82" i="1" s="1"/>
  <c r="AZ81" i="1"/>
  <c r="AY81" i="1"/>
  <c r="AV81" i="1"/>
  <c r="AU81" i="1"/>
  <c r="AT81" i="1"/>
  <c r="AQ81" i="1"/>
  <c r="AP81" i="1"/>
  <c r="AO81" i="1"/>
  <c r="AL81" i="1"/>
  <c r="AK81" i="1"/>
  <c r="AJ81" i="1"/>
  <c r="Q81" i="1"/>
  <c r="P81" i="1"/>
  <c r="R81" i="1"/>
  <c r="M81" i="1"/>
  <c r="L81" i="1"/>
  <c r="K81" i="1"/>
  <c r="H81" i="1"/>
  <c r="AZ80" i="1"/>
  <c r="AY80" i="1"/>
  <c r="AV80" i="1"/>
  <c r="AU80" i="1"/>
  <c r="AT80" i="1"/>
  <c r="AQ80" i="1"/>
  <c r="AP80" i="1"/>
  <c r="AO80" i="1"/>
  <c r="AL80" i="1"/>
  <c r="AK80" i="1"/>
  <c r="AJ80" i="1"/>
  <c r="R80" i="1"/>
  <c r="K80" i="1"/>
  <c r="M80" i="1"/>
  <c r="G80" i="1"/>
  <c r="F80" i="1"/>
  <c r="AZ79" i="1"/>
  <c r="AY79" i="1"/>
  <c r="AV79" i="1"/>
  <c r="AU79" i="1"/>
  <c r="AT79" i="1"/>
  <c r="AQ79" i="1"/>
  <c r="AP79" i="1"/>
  <c r="AO79" i="1"/>
  <c r="AL79" i="1"/>
  <c r="AK79" i="1"/>
  <c r="AJ79" i="1"/>
  <c r="Q79" i="1"/>
  <c r="P79" i="1"/>
  <c r="R79" i="1"/>
  <c r="K79" i="1"/>
  <c r="AZ78" i="1"/>
  <c r="AY78" i="1"/>
  <c r="AV78" i="1"/>
  <c r="AU78" i="1"/>
  <c r="AT78" i="1"/>
  <c r="AQ78" i="1"/>
  <c r="AP78" i="1"/>
  <c r="AO78" i="1"/>
  <c r="AL78" i="1"/>
  <c r="AK78" i="1"/>
  <c r="AJ78" i="1"/>
  <c r="R78" i="1"/>
  <c r="J82" i="1"/>
  <c r="M78" i="1"/>
  <c r="G78" i="1"/>
  <c r="F78" i="1"/>
  <c r="H78" i="1"/>
  <c r="AZ77" i="1"/>
  <c r="AY77" i="1"/>
  <c r="AV77" i="1"/>
  <c r="AU77" i="1"/>
  <c r="AT77" i="1"/>
  <c r="AQ77" i="1"/>
  <c r="AP77" i="1"/>
  <c r="AO77" i="1"/>
  <c r="AL77" i="1"/>
  <c r="AK77" i="1"/>
  <c r="AJ77" i="1"/>
  <c r="Q77" i="1"/>
  <c r="P77" i="1"/>
  <c r="R77" i="1"/>
  <c r="K77" i="1"/>
  <c r="H77" i="1"/>
  <c r="AZ76" i="1"/>
  <c r="AY76" i="1"/>
  <c r="AV76" i="1"/>
  <c r="AU76" i="1"/>
  <c r="AT76" i="1"/>
  <c r="AQ76" i="1"/>
  <c r="AP76" i="1"/>
  <c r="AO76" i="1"/>
  <c r="AL76" i="1"/>
  <c r="AK76" i="1"/>
  <c r="AJ76" i="1"/>
  <c r="O82" i="1"/>
  <c r="N82" i="1"/>
  <c r="K76" i="1"/>
  <c r="I82" i="1"/>
  <c r="G76" i="1"/>
  <c r="F76" i="1"/>
  <c r="D82" i="1"/>
  <c r="BA73" i="1"/>
  <c r="AX73" i="1"/>
  <c r="AW73" i="1"/>
  <c r="AY73" i="1" s="1"/>
  <c r="AV73" i="1"/>
  <c r="AS73" i="1"/>
  <c r="AR73" i="1"/>
  <c r="AO73" i="1"/>
  <c r="AN73" i="1"/>
  <c r="AM73" i="1"/>
  <c r="AK73" i="1"/>
  <c r="AJ73" i="1"/>
  <c r="AI73" i="1"/>
  <c r="AH73" i="1"/>
  <c r="AG73" i="1"/>
  <c r="AF73" i="1"/>
  <c r="AD73" i="1"/>
  <c r="AC73" i="1"/>
  <c r="AE73" i="1" s="1"/>
  <c r="Y73" i="1"/>
  <c r="X73" i="1"/>
  <c r="AB73" i="1" s="1"/>
  <c r="T73" i="1"/>
  <c r="U73" i="1" s="1"/>
  <c r="S73" i="1"/>
  <c r="W73" i="1" s="1"/>
  <c r="D73" i="1"/>
  <c r="AZ72" i="1"/>
  <c r="AY72" i="1"/>
  <c r="AV72" i="1"/>
  <c r="AU72" i="1"/>
  <c r="AT72" i="1"/>
  <c r="AQ72" i="1"/>
  <c r="AP72" i="1"/>
  <c r="AO72" i="1"/>
  <c r="AL72" i="1"/>
  <c r="AK72" i="1"/>
  <c r="AJ72" i="1"/>
  <c r="R72" i="1"/>
  <c r="K72" i="1"/>
  <c r="M72" i="1"/>
  <c r="G72" i="1"/>
  <c r="F72" i="1"/>
  <c r="H72" i="1"/>
  <c r="AZ71" i="1"/>
  <c r="AY71" i="1"/>
  <c r="AV71" i="1"/>
  <c r="AU71" i="1"/>
  <c r="AT71" i="1"/>
  <c r="AQ71" i="1"/>
  <c r="AP71" i="1"/>
  <c r="AO71" i="1"/>
  <c r="AL71" i="1"/>
  <c r="AK71" i="1"/>
  <c r="AJ71" i="1"/>
  <c r="Q71" i="1"/>
  <c r="P71" i="1"/>
  <c r="R71" i="1"/>
  <c r="K71" i="1"/>
  <c r="H71" i="1"/>
  <c r="AZ70" i="1"/>
  <c r="AY70" i="1"/>
  <c r="AV70" i="1"/>
  <c r="AU70" i="1"/>
  <c r="AT70" i="1"/>
  <c r="AQ70" i="1"/>
  <c r="AP70" i="1"/>
  <c r="AO70" i="1"/>
  <c r="AL70" i="1"/>
  <c r="AK70" i="1"/>
  <c r="AJ70" i="1"/>
  <c r="R70" i="1"/>
  <c r="K70" i="1"/>
  <c r="M70" i="1"/>
  <c r="G70" i="1"/>
  <c r="F70" i="1"/>
  <c r="H70" i="1"/>
  <c r="AZ69" i="1"/>
  <c r="AY69" i="1"/>
  <c r="AV69" i="1"/>
  <c r="AU69" i="1"/>
  <c r="AT69" i="1"/>
  <c r="AQ69" i="1"/>
  <c r="AP69" i="1"/>
  <c r="AO69" i="1"/>
  <c r="AL69" i="1"/>
  <c r="AK69" i="1"/>
  <c r="AJ69" i="1"/>
  <c r="Q69" i="1"/>
  <c r="P69" i="1"/>
  <c r="R69" i="1"/>
  <c r="M69" i="1"/>
  <c r="L69" i="1"/>
  <c r="K69" i="1"/>
  <c r="H69" i="1"/>
  <c r="AZ68" i="1"/>
  <c r="AY68" i="1"/>
  <c r="AV68" i="1"/>
  <c r="AU68" i="1"/>
  <c r="AT68" i="1"/>
  <c r="AQ68" i="1"/>
  <c r="AP68" i="1"/>
  <c r="AO68" i="1"/>
  <c r="AL68" i="1"/>
  <c r="AK68" i="1"/>
  <c r="AJ68" i="1"/>
  <c r="R68" i="1"/>
  <c r="K68" i="1"/>
  <c r="M68" i="1"/>
  <c r="G68" i="1"/>
  <c r="F68" i="1"/>
  <c r="AZ67" i="1"/>
  <c r="AY67" i="1"/>
  <c r="AV67" i="1"/>
  <c r="AU67" i="1"/>
  <c r="AT67" i="1"/>
  <c r="AQ67" i="1"/>
  <c r="AP67" i="1"/>
  <c r="AO67" i="1"/>
  <c r="AL67" i="1"/>
  <c r="AK67" i="1"/>
  <c r="AJ67" i="1"/>
  <c r="Q67" i="1"/>
  <c r="P67" i="1"/>
  <c r="M67" i="1"/>
  <c r="L67" i="1"/>
  <c r="K67" i="1"/>
  <c r="E73" i="1"/>
  <c r="H67" i="1"/>
  <c r="BA64" i="1"/>
  <c r="AX64" i="1"/>
  <c r="AY64" i="1" s="1"/>
  <c r="AW64" i="1"/>
  <c r="AZ64" i="1" s="1"/>
  <c r="AU64" i="1"/>
  <c r="AT64" i="1"/>
  <c r="AS64" i="1"/>
  <c r="AR64" i="1"/>
  <c r="AV64" i="1" s="1"/>
  <c r="AN64" i="1"/>
  <c r="AM64" i="1"/>
  <c r="AO64" i="1" s="1"/>
  <c r="AI64" i="1"/>
  <c r="AH64" i="1"/>
  <c r="AE64" i="1"/>
  <c r="AD64" i="1"/>
  <c r="AC64" i="1"/>
  <c r="AA64" i="1"/>
  <c r="Z64" i="1"/>
  <c r="Y64" i="1"/>
  <c r="X64" i="1"/>
  <c r="W64" i="1"/>
  <c r="V64" i="1"/>
  <c r="T64" i="1"/>
  <c r="S64" i="1"/>
  <c r="U64" i="1" s="1"/>
  <c r="AZ63" i="1"/>
  <c r="AY63" i="1"/>
  <c r="AV63" i="1"/>
  <c r="AU63" i="1"/>
  <c r="AT63" i="1"/>
  <c r="AQ63" i="1"/>
  <c r="AP63" i="1"/>
  <c r="AO63" i="1"/>
  <c r="AL63" i="1"/>
  <c r="AK63" i="1"/>
  <c r="AJ63" i="1"/>
  <c r="Q63" i="1"/>
  <c r="P63" i="1"/>
  <c r="R63" i="1"/>
  <c r="L63" i="1"/>
  <c r="K63" i="1"/>
  <c r="M63" i="1"/>
  <c r="H63" i="1"/>
  <c r="G63" i="1"/>
  <c r="AZ62" i="1"/>
  <c r="AY62" i="1"/>
  <c r="AV62" i="1"/>
  <c r="AU62" i="1"/>
  <c r="AT62" i="1"/>
  <c r="AQ62" i="1"/>
  <c r="AP62" i="1"/>
  <c r="AO62" i="1"/>
  <c r="AL62" i="1"/>
  <c r="AK62" i="1"/>
  <c r="AJ62" i="1"/>
  <c r="O64" i="1"/>
  <c r="N64" i="1"/>
  <c r="J64" i="1"/>
  <c r="M62" i="1"/>
  <c r="E64" i="1"/>
  <c r="D64" i="1"/>
  <c r="BA59" i="1"/>
  <c r="AZ59" i="1"/>
  <c r="AY59" i="1"/>
  <c r="AX59" i="1"/>
  <c r="AW59" i="1"/>
  <c r="AV59" i="1"/>
  <c r="AU59" i="1"/>
  <c r="AS59" i="1"/>
  <c r="AR59" i="1"/>
  <c r="AQ59" i="1"/>
  <c r="AO59" i="1"/>
  <c r="AN59" i="1"/>
  <c r="AM59" i="1"/>
  <c r="AP59" i="1" s="1"/>
  <c r="AK59" i="1"/>
  <c r="AJ59" i="1"/>
  <c r="AI59" i="1"/>
  <c r="AH59" i="1"/>
  <c r="AL59" i="1" s="1"/>
  <c r="AF59" i="1"/>
  <c r="AE59" i="1"/>
  <c r="AD59" i="1"/>
  <c r="AC59" i="1"/>
  <c r="AG59" i="1" s="1"/>
  <c r="AB59" i="1"/>
  <c r="AA59" i="1"/>
  <c r="Y59" i="1"/>
  <c r="X59" i="1"/>
  <c r="Z59" i="1" s="1"/>
  <c r="W59" i="1"/>
  <c r="U59" i="1"/>
  <c r="T59" i="1"/>
  <c r="S59" i="1"/>
  <c r="V59" i="1" s="1"/>
  <c r="AZ58" i="1"/>
  <c r="AY58" i="1"/>
  <c r="AV58" i="1"/>
  <c r="AU58" i="1"/>
  <c r="AT58" i="1"/>
  <c r="AQ58" i="1"/>
  <c r="AP58" i="1"/>
  <c r="AO58" i="1"/>
  <c r="AL58" i="1"/>
  <c r="AK58" i="1"/>
  <c r="AJ58" i="1"/>
  <c r="R58" i="1"/>
  <c r="L58" i="1"/>
  <c r="F58" i="1"/>
  <c r="H58" i="1"/>
  <c r="AZ57" i="1"/>
  <c r="AY57" i="1"/>
  <c r="AV57" i="1"/>
  <c r="AU57" i="1"/>
  <c r="AT57" i="1"/>
  <c r="AQ57" i="1"/>
  <c r="AP57" i="1"/>
  <c r="AO57" i="1"/>
  <c r="AL57" i="1"/>
  <c r="AK57" i="1"/>
  <c r="AJ57" i="1"/>
  <c r="Q57" i="1"/>
  <c r="P57" i="1"/>
  <c r="R57" i="1"/>
  <c r="M57" i="1"/>
  <c r="H57" i="1"/>
  <c r="AZ56" i="1"/>
  <c r="AY56" i="1"/>
  <c r="AV56" i="1"/>
  <c r="AU56" i="1"/>
  <c r="AT56" i="1"/>
  <c r="AQ56" i="1"/>
  <c r="AP56" i="1"/>
  <c r="AO56" i="1"/>
  <c r="AL56" i="1"/>
  <c r="AK56" i="1"/>
  <c r="AJ56" i="1"/>
  <c r="P56" i="1"/>
  <c r="L56" i="1"/>
  <c r="F56" i="1"/>
  <c r="AZ55" i="1"/>
  <c r="AY55" i="1"/>
  <c r="AV55" i="1"/>
  <c r="AU55" i="1"/>
  <c r="AT55" i="1"/>
  <c r="AQ55" i="1"/>
  <c r="AP55" i="1"/>
  <c r="AO55" i="1"/>
  <c r="AL55" i="1"/>
  <c r="AK55" i="1"/>
  <c r="AJ55" i="1"/>
  <c r="Q55" i="1"/>
  <c r="P55" i="1"/>
  <c r="R55" i="1"/>
  <c r="L55" i="1"/>
  <c r="F55" i="1"/>
  <c r="AZ54" i="1"/>
  <c r="AY54" i="1"/>
  <c r="AV54" i="1"/>
  <c r="AU54" i="1"/>
  <c r="AT54" i="1"/>
  <c r="AQ54" i="1"/>
  <c r="AP54" i="1"/>
  <c r="AO54" i="1"/>
  <c r="AL54" i="1"/>
  <c r="AK54" i="1"/>
  <c r="AJ54" i="1"/>
  <c r="R54" i="1"/>
  <c r="Q54" i="1"/>
  <c r="P54" i="1"/>
  <c r="M54" i="1"/>
  <c r="K54" i="1"/>
  <c r="L54" i="1"/>
  <c r="G54" i="1"/>
  <c r="F54" i="1"/>
  <c r="H54" i="1"/>
  <c r="AZ53" i="1"/>
  <c r="AY53" i="1"/>
  <c r="AV53" i="1"/>
  <c r="AU53" i="1"/>
  <c r="AT53" i="1"/>
  <c r="AQ53" i="1"/>
  <c r="AP53" i="1"/>
  <c r="AO53" i="1"/>
  <c r="AL53" i="1"/>
  <c r="AK53" i="1"/>
  <c r="AJ53" i="1"/>
  <c r="Q53" i="1"/>
  <c r="P53" i="1"/>
  <c r="R53" i="1"/>
  <c r="L53" i="1"/>
  <c r="K53" i="1"/>
  <c r="M53" i="1"/>
  <c r="H53" i="1"/>
  <c r="G53" i="1"/>
  <c r="F53" i="1"/>
  <c r="AZ52" i="1"/>
  <c r="AY52" i="1"/>
  <c r="AV52" i="1"/>
  <c r="AU52" i="1"/>
  <c r="AT52" i="1"/>
  <c r="AQ52" i="1"/>
  <c r="AP52" i="1"/>
  <c r="AO52" i="1"/>
  <c r="AL52" i="1"/>
  <c r="AK52" i="1"/>
  <c r="AJ52" i="1"/>
  <c r="R52" i="1"/>
  <c r="Q52" i="1"/>
  <c r="M52" i="1"/>
  <c r="K52" i="1"/>
  <c r="L52" i="1"/>
  <c r="G52" i="1"/>
  <c r="F52" i="1"/>
  <c r="H52" i="1"/>
  <c r="AZ51" i="1"/>
  <c r="AY51" i="1"/>
  <c r="AV51" i="1"/>
  <c r="AU51" i="1"/>
  <c r="AT51" i="1"/>
  <c r="AQ51" i="1"/>
  <c r="AP51" i="1"/>
  <c r="AO51" i="1"/>
  <c r="AL51" i="1"/>
  <c r="AK51" i="1"/>
  <c r="AJ51" i="1"/>
  <c r="Q51" i="1"/>
  <c r="P51" i="1"/>
  <c r="R51" i="1"/>
  <c r="L51" i="1"/>
  <c r="K51" i="1"/>
  <c r="M51" i="1"/>
  <c r="H51" i="1"/>
  <c r="G51" i="1"/>
  <c r="AZ50" i="1"/>
  <c r="AY50" i="1"/>
  <c r="AV50" i="1"/>
  <c r="AU50" i="1"/>
  <c r="AT50" i="1"/>
  <c r="AQ50" i="1"/>
  <c r="AP50" i="1"/>
  <c r="AO50" i="1"/>
  <c r="AL50" i="1"/>
  <c r="AK50" i="1"/>
  <c r="AJ50" i="1"/>
  <c r="O59" i="1"/>
  <c r="R50" i="1"/>
  <c r="J59" i="1"/>
  <c r="L50" i="1"/>
  <c r="E59" i="1"/>
  <c r="H50" i="1"/>
  <c r="BA47" i="1"/>
  <c r="AZ47" i="1"/>
  <c r="AY47" i="1"/>
  <c r="AX47" i="1"/>
  <c r="AW47" i="1"/>
  <c r="AV47" i="1"/>
  <c r="AU47" i="1"/>
  <c r="AS47" i="1"/>
  <c r="AR47" i="1"/>
  <c r="AQ47" i="1"/>
  <c r="AO47" i="1"/>
  <c r="AN47" i="1"/>
  <c r="AM47" i="1"/>
  <c r="AP47" i="1" s="1"/>
  <c r="AK47" i="1"/>
  <c r="AJ47" i="1"/>
  <c r="AI47" i="1"/>
  <c r="AH47" i="1"/>
  <c r="AL47" i="1" s="1"/>
  <c r="AF47" i="1"/>
  <c r="AE47" i="1"/>
  <c r="AD47" i="1"/>
  <c r="AC47" i="1"/>
  <c r="AG47" i="1" s="1"/>
  <c r="AB47" i="1"/>
  <c r="AA47" i="1"/>
  <c r="Y47" i="1"/>
  <c r="X47" i="1"/>
  <c r="Z47" i="1" s="1"/>
  <c r="W47" i="1"/>
  <c r="U47" i="1"/>
  <c r="T47" i="1"/>
  <c r="S47" i="1"/>
  <c r="V47" i="1" s="1"/>
  <c r="AZ46" i="1"/>
  <c r="AY46" i="1"/>
  <c r="AV46" i="1"/>
  <c r="AU46" i="1"/>
  <c r="AT46" i="1"/>
  <c r="AQ46" i="1"/>
  <c r="AP46" i="1"/>
  <c r="AO46" i="1"/>
  <c r="AL46" i="1"/>
  <c r="AK46" i="1"/>
  <c r="AJ46" i="1"/>
  <c r="R46" i="1"/>
  <c r="L46" i="1"/>
  <c r="F46" i="1"/>
  <c r="H46" i="1"/>
  <c r="AZ45" i="1"/>
  <c r="AY45" i="1"/>
  <c r="AV45" i="1"/>
  <c r="AU45" i="1"/>
  <c r="AT45" i="1"/>
  <c r="AQ45" i="1"/>
  <c r="AP45" i="1"/>
  <c r="AO45" i="1"/>
  <c r="AL45" i="1"/>
  <c r="AK45" i="1"/>
  <c r="AJ45" i="1"/>
  <c r="Q45" i="1"/>
  <c r="P45" i="1"/>
  <c r="R45" i="1"/>
  <c r="M45" i="1"/>
  <c r="E47" i="1"/>
  <c r="H45" i="1"/>
  <c r="AZ44" i="1"/>
  <c r="AY44" i="1"/>
  <c r="AV44" i="1"/>
  <c r="AU44" i="1"/>
  <c r="AT44" i="1"/>
  <c r="AQ44" i="1"/>
  <c r="AP44" i="1"/>
  <c r="AO44" i="1"/>
  <c r="AL44" i="1"/>
  <c r="AK44" i="1"/>
  <c r="AJ44" i="1"/>
  <c r="P44" i="1"/>
  <c r="L44" i="1"/>
  <c r="F44" i="1"/>
  <c r="H44" i="1"/>
  <c r="AZ43" i="1"/>
  <c r="AY43" i="1"/>
  <c r="AV43" i="1"/>
  <c r="AU43" i="1"/>
  <c r="AT43" i="1"/>
  <c r="AQ43" i="1"/>
  <c r="AP43" i="1"/>
  <c r="AO43" i="1"/>
  <c r="AL43" i="1"/>
  <c r="AK43" i="1"/>
  <c r="AJ43" i="1"/>
  <c r="Q43" i="1"/>
  <c r="P43" i="1"/>
  <c r="R43" i="1"/>
  <c r="L43" i="1"/>
  <c r="F43" i="1"/>
  <c r="AZ42" i="1"/>
  <c r="AY42" i="1"/>
  <c r="AV42" i="1"/>
  <c r="AU42" i="1"/>
  <c r="AT42" i="1"/>
  <c r="AQ42" i="1"/>
  <c r="AP42" i="1"/>
  <c r="AO42" i="1"/>
  <c r="AL42" i="1"/>
  <c r="AK42" i="1"/>
  <c r="AJ42" i="1"/>
  <c r="R42" i="1"/>
  <c r="Q42" i="1"/>
  <c r="O47" i="1"/>
  <c r="M42" i="1"/>
  <c r="K42" i="1"/>
  <c r="L42" i="1"/>
  <c r="G42" i="1"/>
  <c r="F42" i="1"/>
  <c r="H42" i="1"/>
  <c r="BA39" i="1"/>
  <c r="AX39" i="1"/>
  <c r="AW39" i="1"/>
  <c r="AZ39" i="1" s="1"/>
  <c r="AS39" i="1"/>
  <c r="AR39" i="1"/>
  <c r="AT39" i="1" s="1"/>
  <c r="AN39" i="1"/>
  <c r="AM39" i="1"/>
  <c r="AP39" i="1" s="1"/>
  <c r="AI39" i="1"/>
  <c r="AJ39" i="1" s="1"/>
  <c r="AH39" i="1"/>
  <c r="AL39" i="1" s="1"/>
  <c r="AD39" i="1"/>
  <c r="AC39" i="1"/>
  <c r="AG39" i="1" s="1"/>
  <c r="Y39" i="1"/>
  <c r="X39" i="1"/>
  <c r="AB39" i="1" s="1"/>
  <c r="T39" i="1"/>
  <c r="S39" i="1"/>
  <c r="V39" i="1" s="1"/>
  <c r="O39" i="1"/>
  <c r="I39" i="1"/>
  <c r="M39" i="1" s="1"/>
  <c r="AZ38" i="1"/>
  <c r="AY38" i="1"/>
  <c r="AV38" i="1"/>
  <c r="AU38" i="1"/>
  <c r="AT38" i="1"/>
  <c r="AQ38" i="1"/>
  <c r="AP38" i="1"/>
  <c r="AO38" i="1"/>
  <c r="AL38" i="1"/>
  <c r="AK38" i="1"/>
  <c r="AJ38" i="1"/>
  <c r="Q38" i="1"/>
  <c r="M38" i="1"/>
  <c r="F38" i="1"/>
  <c r="H38" i="1"/>
  <c r="AZ37" i="1"/>
  <c r="AY37" i="1"/>
  <c r="AV37" i="1"/>
  <c r="AU37" i="1"/>
  <c r="AT37" i="1"/>
  <c r="AQ37" i="1"/>
  <c r="AP37" i="1"/>
  <c r="AO37" i="1"/>
  <c r="AL37" i="1"/>
  <c r="AK37" i="1"/>
  <c r="AJ37" i="1"/>
  <c r="Q37" i="1"/>
  <c r="P37" i="1"/>
  <c r="R37" i="1"/>
  <c r="L37" i="1"/>
  <c r="K37" i="1"/>
  <c r="M37" i="1"/>
  <c r="G37" i="1"/>
  <c r="AZ36" i="1"/>
  <c r="AY36" i="1"/>
  <c r="AV36" i="1"/>
  <c r="AU36" i="1"/>
  <c r="AT36" i="1"/>
  <c r="AQ36" i="1"/>
  <c r="AP36" i="1"/>
  <c r="AO36" i="1"/>
  <c r="AL36" i="1"/>
  <c r="AK36" i="1"/>
  <c r="AJ36" i="1"/>
  <c r="Q36" i="1"/>
  <c r="M36" i="1"/>
  <c r="F36" i="1"/>
  <c r="H36" i="1"/>
  <c r="AZ35" i="1"/>
  <c r="AY35" i="1"/>
  <c r="AV35" i="1"/>
  <c r="AU35" i="1"/>
  <c r="AT35" i="1"/>
  <c r="AQ35" i="1"/>
  <c r="AP35" i="1"/>
  <c r="AO35" i="1"/>
  <c r="AL35" i="1"/>
  <c r="AK35" i="1"/>
  <c r="AJ35" i="1"/>
  <c r="Q35" i="1"/>
  <c r="P35" i="1"/>
  <c r="R35" i="1"/>
  <c r="L35" i="1"/>
  <c r="K35" i="1"/>
  <c r="M35" i="1"/>
  <c r="G35" i="1"/>
  <c r="AZ34" i="1"/>
  <c r="AY34" i="1"/>
  <c r="AV34" i="1"/>
  <c r="AU34" i="1"/>
  <c r="AT34" i="1"/>
  <c r="AQ34" i="1"/>
  <c r="AP34" i="1"/>
  <c r="AO34" i="1"/>
  <c r="AL34" i="1"/>
  <c r="AK34" i="1"/>
  <c r="AJ34" i="1"/>
  <c r="Q34" i="1"/>
  <c r="M34" i="1"/>
  <c r="F34" i="1"/>
  <c r="H34" i="1"/>
  <c r="AZ33" i="1"/>
  <c r="AY33" i="1"/>
  <c r="AV33" i="1"/>
  <c r="AU33" i="1"/>
  <c r="AT33" i="1"/>
  <c r="AQ33" i="1"/>
  <c r="AP33" i="1"/>
  <c r="AO33" i="1"/>
  <c r="AL33" i="1"/>
  <c r="AK33" i="1"/>
  <c r="AJ33" i="1"/>
  <c r="Q33" i="1"/>
  <c r="P33" i="1"/>
  <c r="R33" i="1"/>
  <c r="L33" i="1"/>
  <c r="K33" i="1"/>
  <c r="M33" i="1"/>
  <c r="G33" i="1"/>
  <c r="AZ32" i="1"/>
  <c r="AY32" i="1"/>
  <c r="AV32" i="1"/>
  <c r="AU32" i="1"/>
  <c r="AT32" i="1"/>
  <c r="AQ32" i="1"/>
  <c r="AP32" i="1"/>
  <c r="AO32" i="1"/>
  <c r="AL32" i="1"/>
  <c r="AK32" i="1"/>
  <c r="AJ32" i="1"/>
  <c r="N39" i="1"/>
  <c r="R39" i="1" s="1"/>
  <c r="J39" i="1"/>
  <c r="M32" i="1"/>
  <c r="F32" i="1"/>
  <c r="E39" i="1"/>
  <c r="H32" i="1"/>
  <c r="BA29" i="1"/>
  <c r="AZ29" i="1"/>
  <c r="AY29" i="1"/>
  <c r="AX29" i="1"/>
  <c r="AW29" i="1"/>
  <c r="AS29" i="1"/>
  <c r="AR29" i="1"/>
  <c r="AU29" i="1" s="1"/>
  <c r="AN29" i="1"/>
  <c r="AM29" i="1"/>
  <c r="AQ29" i="1" s="1"/>
  <c r="AJ29" i="1"/>
  <c r="AI29" i="1"/>
  <c r="AH29" i="1"/>
  <c r="AL29" i="1" s="1"/>
  <c r="AF29" i="1"/>
  <c r="AE29" i="1"/>
  <c r="AD29" i="1"/>
  <c r="AC29" i="1"/>
  <c r="AG29" i="1" s="1"/>
  <c r="Y29" i="1"/>
  <c r="X29" i="1"/>
  <c r="AA29" i="1" s="1"/>
  <c r="T29" i="1"/>
  <c r="S29" i="1"/>
  <c r="W29" i="1" s="1"/>
  <c r="AZ28" i="1"/>
  <c r="AY28" i="1"/>
  <c r="AV28" i="1"/>
  <c r="AU28" i="1"/>
  <c r="AT28" i="1"/>
  <c r="AQ28" i="1"/>
  <c r="AP28" i="1"/>
  <c r="AO28" i="1"/>
  <c r="AL28" i="1"/>
  <c r="AK28" i="1"/>
  <c r="AJ28" i="1"/>
  <c r="Q28" i="1"/>
  <c r="M28" i="1"/>
  <c r="F28" i="1"/>
  <c r="H28" i="1"/>
  <c r="AZ27" i="1"/>
  <c r="AY27" i="1"/>
  <c r="AV27" i="1"/>
  <c r="AU27" i="1"/>
  <c r="AT27" i="1"/>
  <c r="AQ27" i="1"/>
  <c r="AP27" i="1"/>
  <c r="AO27" i="1"/>
  <c r="AL27" i="1"/>
  <c r="AK27" i="1"/>
  <c r="AJ27" i="1"/>
  <c r="Q27" i="1"/>
  <c r="P27" i="1"/>
  <c r="R27" i="1"/>
  <c r="L27" i="1"/>
  <c r="K27" i="1"/>
  <c r="M27" i="1"/>
  <c r="G27" i="1"/>
  <c r="AZ26" i="1"/>
  <c r="AY26" i="1"/>
  <c r="AV26" i="1"/>
  <c r="AU26" i="1"/>
  <c r="AT26" i="1"/>
  <c r="AQ26" i="1"/>
  <c r="AP26" i="1"/>
  <c r="AO26" i="1"/>
  <c r="AL26" i="1"/>
  <c r="AK26" i="1"/>
  <c r="AJ26" i="1"/>
  <c r="Q26" i="1"/>
  <c r="M26" i="1"/>
  <c r="F26" i="1"/>
  <c r="H26" i="1"/>
  <c r="AZ25" i="1"/>
  <c r="AY25" i="1"/>
  <c r="AV25" i="1"/>
  <c r="AU25" i="1"/>
  <c r="AT25" i="1"/>
  <c r="AQ25" i="1"/>
  <c r="AP25" i="1"/>
  <c r="AO25" i="1"/>
  <c r="AL25" i="1"/>
  <c r="AK25" i="1"/>
  <c r="AJ25" i="1"/>
  <c r="Q25" i="1"/>
  <c r="P25" i="1"/>
  <c r="R25" i="1"/>
  <c r="L25" i="1"/>
  <c r="K25" i="1"/>
  <c r="M25" i="1"/>
  <c r="G25" i="1"/>
  <c r="AZ24" i="1"/>
  <c r="AY24" i="1"/>
  <c r="AV24" i="1"/>
  <c r="AU24" i="1"/>
  <c r="AT24" i="1"/>
  <c r="AQ24" i="1"/>
  <c r="AP24" i="1"/>
  <c r="AO24" i="1"/>
  <c r="AL24" i="1"/>
  <c r="AK24" i="1"/>
  <c r="AJ24" i="1"/>
  <c r="Q24" i="1"/>
  <c r="M24" i="1"/>
  <c r="F24" i="1"/>
  <c r="H24" i="1"/>
  <c r="AZ23" i="1"/>
  <c r="AY23" i="1"/>
  <c r="AV23" i="1"/>
  <c r="AU23" i="1"/>
  <c r="AT23" i="1"/>
  <c r="AQ23" i="1"/>
  <c r="AP23" i="1"/>
  <c r="AO23" i="1"/>
  <c r="AL23" i="1"/>
  <c r="AK23" i="1"/>
  <c r="AJ23" i="1"/>
  <c r="Q23" i="1"/>
  <c r="P23" i="1"/>
  <c r="O29" i="1"/>
  <c r="N29" i="1"/>
  <c r="L23" i="1"/>
  <c r="K23" i="1"/>
  <c r="J29" i="1"/>
  <c r="I29" i="1"/>
  <c r="E29" i="1"/>
  <c r="G23" i="1"/>
  <c r="BA20" i="1"/>
  <c r="AX20" i="1"/>
  <c r="AX6" i="1" s="1"/>
  <c r="AW20" i="1"/>
  <c r="AZ20" i="1" s="1"/>
  <c r="AT20" i="1"/>
  <c r="AS20" i="1"/>
  <c r="AR20" i="1"/>
  <c r="AV20" i="1" s="1"/>
  <c r="AP20" i="1"/>
  <c r="AO20" i="1"/>
  <c r="AN20" i="1"/>
  <c r="AM20" i="1"/>
  <c r="AQ20" i="1" s="1"/>
  <c r="AI20" i="1"/>
  <c r="AH20" i="1"/>
  <c r="AK20" i="1" s="1"/>
  <c r="AD20" i="1"/>
  <c r="AD6" i="1" s="1"/>
  <c r="AC20" i="1"/>
  <c r="AG20" i="1" s="1"/>
  <c r="Z20" i="1"/>
  <c r="Y20" i="1"/>
  <c r="X20" i="1"/>
  <c r="AB20" i="1" s="1"/>
  <c r="V20" i="1"/>
  <c r="U20" i="1"/>
  <c r="T20" i="1"/>
  <c r="S20" i="1"/>
  <c r="W20" i="1" s="1"/>
  <c r="AZ19" i="1"/>
  <c r="AY19" i="1"/>
  <c r="AV19" i="1"/>
  <c r="AU19" i="1"/>
  <c r="AT19" i="1"/>
  <c r="AQ19" i="1"/>
  <c r="AP19" i="1"/>
  <c r="AO19" i="1"/>
  <c r="AL19" i="1"/>
  <c r="AK19" i="1"/>
  <c r="AJ19" i="1"/>
  <c r="Q19" i="1"/>
  <c r="P19" i="1"/>
  <c r="R19" i="1"/>
  <c r="L19" i="1"/>
  <c r="K19" i="1"/>
  <c r="M19" i="1"/>
  <c r="G19" i="1"/>
  <c r="AZ18" i="1"/>
  <c r="AY18" i="1"/>
  <c r="AV18" i="1"/>
  <c r="AU18" i="1"/>
  <c r="AT18" i="1"/>
  <c r="AQ18" i="1"/>
  <c r="AP18" i="1"/>
  <c r="AO18" i="1"/>
  <c r="AL18" i="1"/>
  <c r="AK18" i="1"/>
  <c r="AJ18" i="1"/>
  <c r="O20" i="1"/>
  <c r="Q18" i="1"/>
  <c r="J20" i="1"/>
  <c r="I20" i="1"/>
  <c r="F18" i="1"/>
  <c r="E20" i="1"/>
  <c r="D20" i="1"/>
  <c r="BA15" i="1"/>
  <c r="BA6" i="1" s="1"/>
  <c r="AZ15" i="1"/>
  <c r="AY15" i="1"/>
  <c r="AX15" i="1"/>
  <c r="AW15" i="1"/>
  <c r="AW6" i="1" s="1"/>
  <c r="AS15" i="1"/>
  <c r="AS6" i="1" s="1"/>
  <c r="AR15" i="1"/>
  <c r="AU15" i="1" s="1"/>
  <c r="AN15" i="1"/>
  <c r="AN6" i="1" s="1"/>
  <c r="AM15" i="1"/>
  <c r="AQ15" i="1" s="1"/>
  <c r="AJ15" i="1"/>
  <c r="AI15" i="1"/>
  <c r="AH15" i="1"/>
  <c r="AL15" i="1" s="1"/>
  <c r="AF15" i="1"/>
  <c r="AE15" i="1"/>
  <c r="AD15" i="1"/>
  <c r="AC15" i="1"/>
  <c r="AC6" i="1" s="1"/>
  <c r="Y15" i="1"/>
  <c r="Y6" i="1" s="1"/>
  <c r="X15" i="1"/>
  <c r="AA15" i="1" s="1"/>
  <c r="T15" i="1"/>
  <c r="T6" i="1" s="1"/>
  <c r="S15" i="1"/>
  <c r="W15" i="1" s="1"/>
  <c r="AZ14" i="1"/>
  <c r="AY14" i="1"/>
  <c r="AV14" i="1"/>
  <c r="AU14" i="1"/>
  <c r="AT14" i="1"/>
  <c r="AQ14" i="1"/>
  <c r="AP14" i="1"/>
  <c r="AO14" i="1"/>
  <c r="AL14" i="1"/>
  <c r="AK14" i="1"/>
  <c r="AJ14" i="1"/>
  <c r="Q14" i="1"/>
  <c r="M14" i="1"/>
  <c r="F14" i="1"/>
  <c r="H14" i="1"/>
  <c r="AZ13" i="1"/>
  <c r="AY13" i="1"/>
  <c r="AV13" i="1"/>
  <c r="AU13" i="1"/>
  <c r="AT13" i="1"/>
  <c r="AQ13" i="1"/>
  <c r="AP13" i="1"/>
  <c r="AO13" i="1"/>
  <c r="AL13" i="1"/>
  <c r="AK13" i="1"/>
  <c r="AJ13" i="1"/>
  <c r="Q13" i="1"/>
  <c r="P13" i="1"/>
  <c r="R13" i="1"/>
  <c r="L13" i="1"/>
  <c r="K13" i="1"/>
  <c r="M13" i="1"/>
  <c r="G13" i="1"/>
  <c r="AZ12" i="1"/>
  <c r="AY12" i="1"/>
  <c r="AV12" i="1"/>
  <c r="AU12" i="1"/>
  <c r="AT12" i="1"/>
  <c r="AQ12" i="1"/>
  <c r="AP12" i="1"/>
  <c r="AO12" i="1"/>
  <c r="AL12" i="1"/>
  <c r="AK12" i="1"/>
  <c r="AJ12" i="1"/>
  <c r="Q12" i="1"/>
  <c r="M12" i="1"/>
  <c r="F12" i="1"/>
  <c r="H12" i="1"/>
  <c r="AZ11" i="1"/>
  <c r="AY11" i="1"/>
  <c r="AV11" i="1"/>
  <c r="AU11" i="1"/>
  <c r="AT11" i="1"/>
  <c r="AQ11" i="1"/>
  <c r="AP11" i="1"/>
  <c r="AO11" i="1"/>
  <c r="AL11" i="1"/>
  <c r="AK11" i="1"/>
  <c r="AJ11" i="1"/>
  <c r="Q11" i="1"/>
  <c r="P11" i="1"/>
  <c r="O15" i="1"/>
  <c r="R11" i="1"/>
  <c r="L11" i="1"/>
  <c r="K11" i="1"/>
  <c r="M11" i="1"/>
  <c r="G11" i="1"/>
  <c r="AZ10" i="1"/>
  <c r="AY10" i="1"/>
  <c r="AV10" i="1"/>
  <c r="AU10" i="1"/>
  <c r="AT10" i="1"/>
  <c r="AQ10" i="1"/>
  <c r="AP10" i="1"/>
  <c r="AO10" i="1"/>
  <c r="AL10" i="1"/>
  <c r="AK10" i="1"/>
  <c r="AJ10" i="1"/>
  <c r="Q10" i="1"/>
  <c r="M10" i="1"/>
  <c r="F10" i="1"/>
  <c r="H10" i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AM6" i="1"/>
  <c r="AI6" i="1"/>
  <c r="S6" i="1"/>
  <c r="K97" i="1" l="1"/>
  <c r="F64" i="1"/>
  <c r="G20" i="1"/>
  <c r="F20" i="1"/>
  <c r="Q82" i="1"/>
  <c r="P82" i="1"/>
  <c r="R82" i="1"/>
  <c r="Q90" i="1"/>
  <c r="P90" i="1"/>
  <c r="R90" i="1"/>
  <c r="K29" i="1"/>
  <c r="M29" i="1"/>
  <c r="L29" i="1"/>
  <c r="R29" i="1"/>
  <c r="Q29" i="1"/>
  <c r="P29" i="1"/>
  <c r="G97" i="1"/>
  <c r="F97" i="1"/>
  <c r="V6" i="1"/>
  <c r="AZ6" i="1"/>
  <c r="AY6" i="1"/>
  <c r="M20" i="1"/>
  <c r="K20" i="1"/>
  <c r="AG6" i="1"/>
  <c r="AE6" i="1"/>
  <c r="Q64" i="1"/>
  <c r="P64" i="1"/>
  <c r="R64" i="1"/>
  <c r="Q185" i="1"/>
  <c r="P185" i="1"/>
  <c r="R185" i="1"/>
  <c r="H25" i="1"/>
  <c r="R28" i="1"/>
  <c r="D29" i="1"/>
  <c r="AV29" i="1"/>
  <c r="R34" i="1"/>
  <c r="H37" i="1"/>
  <c r="R38" i="1"/>
  <c r="D39" i="1"/>
  <c r="H56" i="1"/>
  <c r="AK64" i="1"/>
  <c r="AJ64" i="1"/>
  <c r="G79" i="1"/>
  <c r="F79" i="1"/>
  <c r="G89" i="1"/>
  <c r="F89" i="1"/>
  <c r="J90" i="1"/>
  <c r="AK90" i="1"/>
  <c r="AJ90" i="1"/>
  <c r="Q94" i="1"/>
  <c r="P94" i="1"/>
  <c r="Q106" i="1"/>
  <c r="P106" i="1"/>
  <c r="G135" i="1"/>
  <c r="F135" i="1"/>
  <c r="G143" i="1"/>
  <c r="F143" i="1"/>
  <c r="M177" i="1"/>
  <c r="L177" i="1"/>
  <c r="G173" i="1"/>
  <c r="F173" i="1"/>
  <c r="H173" i="1"/>
  <c r="R261" i="1"/>
  <c r="Q261" i="1"/>
  <c r="P261" i="1"/>
  <c r="G274" i="1"/>
  <c r="H274" i="1"/>
  <c r="F274" i="1"/>
  <c r="G12" i="1"/>
  <c r="G14" i="1"/>
  <c r="K14" i="1"/>
  <c r="E15" i="1"/>
  <c r="AG15" i="1"/>
  <c r="G28" i="1"/>
  <c r="K28" i="1"/>
  <c r="G34" i="1"/>
  <c r="K34" i="1"/>
  <c r="G36" i="1"/>
  <c r="K36" i="1"/>
  <c r="G38" i="1"/>
  <c r="K38" i="1"/>
  <c r="K39" i="1"/>
  <c r="P39" i="1"/>
  <c r="U39" i="1"/>
  <c r="AA39" i="1"/>
  <c r="AE39" i="1"/>
  <c r="N47" i="1"/>
  <c r="P42" i="1"/>
  <c r="G45" i="1"/>
  <c r="K45" i="1"/>
  <c r="K46" i="1"/>
  <c r="Q46" i="1"/>
  <c r="F50" i="1"/>
  <c r="K50" i="1"/>
  <c r="Q50" i="1"/>
  <c r="G57" i="1"/>
  <c r="K57" i="1"/>
  <c r="K58" i="1"/>
  <c r="Q58" i="1"/>
  <c r="F62" i="1"/>
  <c r="K62" i="1"/>
  <c r="Q62" i="1"/>
  <c r="AB64" i="1"/>
  <c r="AG64" i="1"/>
  <c r="AP64" i="1"/>
  <c r="H68" i="1"/>
  <c r="G71" i="1"/>
  <c r="F71" i="1"/>
  <c r="AU73" i="1"/>
  <c r="AT73" i="1"/>
  <c r="E82" i="1"/>
  <c r="F82" i="1" s="1"/>
  <c r="R76" i="1"/>
  <c r="G77" i="1"/>
  <c r="F77" i="1"/>
  <c r="K78" i="1"/>
  <c r="L79" i="1"/>
  <c r="Q80" i="1"/>
  <c r="P80" i="1"/>
  <c r="I90" i="1"/>
  <c r="K85" i="1"/>
  <c r="R86" i="1"/>
  <c r="G87" i="1"/>
  <c r="F87" i="1"/>
  <c r="L89" i="1"/>
  <c r="AB90" i="1"/>
  <c r="AG90" i="1"/>
  <c r="AP90" i="1"/>
  <c r="H93" i="1"/>
  <c r="H94" i="1"/>
  <c r="H100" i="1"/>
  <c r="AA101" i="1"/>
  <c r="Z101" i="1"/>
  <c r="Q104" i="1"/>
  <c r="P104" i="1"/>
  <c r="H106" i="1"/>
  <c r="G109" i="1"/>
  <c r="F109" i="1"/>
  <c r="Q112" i="1"/>
  <c r="P112" i="1"/>
  <c r="AK114" i="1"/>
  <c r="AJ114" i="1"/>
  <c r="M130" i="1"/>
  <c r="Q118" i="1"/>
  <c r="P118" i="1"/>
  <c r="G123" i="1"/>
  <c r="F123" i="1"/>
  <c r="Q126" i="1"/>
  <c r="P126" i="1"/>
  <c r="G129" i="1"/>
  <c r="F129" i="1"/>
  <c r="Q148" i="1"/>
  <c r="P148" i="1"/>
  <c r="Q150" i="1"/>
  <c r="P150" i="1"/>
  <c r="Q152" i="1"/>
  <c r="P152" i="1"/>
  <c r="G154" i="1"/>
  <c r="H154" i="1"/>
  <c r="F154" i="1"/>
  <c r="H158" i="1"/>
  <c r="G158" i="1"/>
  <c r="F158" i="1"/>
  <c r="G165" i="1"/>
  <c r="F165" i="1"/>
  <c r="H165" i="1"/>
  <c r="AK168" i="1"/>
  <c r="AJ168" i="1"/>
  <c r="AF168" i="1"/>
  <c r="AL168" i="1"/>
  <c r="G194" i="1"/>
  <c r="F194" i="1"/>
  <c r="H194" i="1"/>
  <c r="L238" i="1"/>
  <c r="K238" i="1"/>
  <c r="G238" i="1"/>
  <c r="I246" i="1"/>
  <c r="G246" i="1" s="1"/>
  <c r="M238" i="1"/>
  <c r="W6" i="1"/>
  <c r="H13" i="1"/>
  <c r="R14" i="1"/>
  <c r="D15" i="1"/>
  <c r="AB15" i="1"/>
  <c r="AV15" i="1"/>
  <c r="R18" i="1"/>
  <c r="H19" i="1"/>
  <c r="N20" i="1"/>
  <c r="L20" i="1" s="1"/>
  <c r="R24" i="1"/>
  <c r="R26" i="1"/>
  <c r="H27" i="1"/>
  <c r="R32" i="1"/>
  <c r="H33" i="1"/>
  <c r="F73" i="1"/>
  <c r="H82" i="1"/>
  <c r="M82" i="1"/>
  <c r="L82" i="1"/>
  <c r="K82" i="1"/>
  <c r="Q100" i="1"/>
  <c r="N101" i="1"/>
  <c r="P100" i="1"/>
  <c r="Q110" i="1"/>
  <c r="P110" i="1"/>
  <c r="G121" i="1"/>
  <c r="F121" i="1"/>
  <c r="Q124" i="1"/>
  <c r="P124" i="1"/>
  <c r="G141" i="1"/>
  <c r="F141" i="1"/>
  <c r="Q183" i="1"/>
  <c r="P183" i="1"/>
  <c r="L183" i="1"/>
  <c r="R183" i="1"/>
  <c r="G204" i="1"/>
  <c r="F204" i="1"/>
  <c r="H204" i="1"/>
  <c r="G270" i="1"/>
  <c r="H270" i="1"/>
  <c r="F270" i="1"/>
  <c r="X6" i="1"/>
  <c r="AR6" i="1"/>
  <c r="G10" i="1"/>
  <c r="K10" i="1"/>
  <c r="K12" i="1"/>
  <c r="I15" i="1"/>
  <c r="U15" i="1"/>
  <c r="AK15" i="1"/>
  <c r="AO15" i="1"/>
  <c r="G18" i="1"/>
  <c r="K18" i="1"/>
  <c r="AA20" i="1"/>
  <c r="AE20" i="1"/>
  <c r="AU20" i="1"/>
  <c r="AY20" i="1"/>
  <c r="M23" i="1"/>
  <c r="G24" i="1"/>
  <c r="K24" i="1"/>
  <c r="G26" i="1"/>
  <c r="K26" i="1"/>
  <c r="U29" i="1"/>
  <c r="AK29" i="1"/>
  <c r="AO29" i="1"/>
  <c r="G32" i="1"/>
  <c r="K32" i="1"/>
  <c r="U6" i="1"/>
  <c r="AO6" i="1"/>
  <c r="L10" i="1"/>
  <c r="P10" i="1"/>
  <c r="F11" i="1"/>
  <c r="L12" i="1"/>
  <c r="P12" i="1"/>
  <c r="F13" i="1"/>
  <c r="L14" i="1"/>
  <c r="P14" i="1"/>
  <c r="J15" i="1"/>
  <c r="N15" i="1"/>
  <c r="V15" i="1"/>
  <c r="Z15" i="1"/>
  <c r="AP15" i="1"/>
  <c r="AT15" i="1"/>
  <c r="H18" i="1"/>
  <c r="L18" i="1"/>
  <c r="P18" i="1"/>
  <c r="F19" i="1"/>
  <c r="AF20" i="1"/>
  <c r="AJ20" i="1"/>
  <c r="F23" i="1"/>
  <c r="R23" i="1"/>
  <c r="L24" i="1"/>
  <c r="P24" i="1"/>
  <c r="F25" i="1"/>
  <c r="L26" i="1"/>
  <c r="P26" i="1"/>
  <c r="F27" i="1"/>
  <c r="L28" i="1"/>
  <c r="P28" i="1"/>
  <c r="V29" i="1"/>
  <c r="Z29" i="1"/>
  <c r="AP29" i="1"/>
  <c r="AT29" i="1"/>
  <c r="L32" i="1"/>
  <c r="P32" i="1"/>
  <c r="F33" i="1"/>
  <c r="L34" i="1"/>
  <c r="P34" i="1"/>
  <c r="F35" i="1"/>
  <c r="L36" i="1"/>
  <c r="P36" i="1"/>
  <c r="F37" i="1"/>
  <c r="L38" i="1"/>
  <c r="P38" i="1"/>
  <c r="L39" i="1"/>
  <c r="Q39" i="1"/>
  <c r="W39" i="1"/>
  <c r="AF39" i="1"/>
  <c r="AO39" i="1"/>
  <c r="AU39" i="1"/>
  <c r="AY39" i="1"/>
  <c r="J47" i="1"/>
  <c r="G43" i="1"/>
  <c r="K43" i="1"/>
  <c r="K44" i="1"/>
  <c r="Q44" i="1"/>
  <c r="L45" i="1"/>
  <c r="G46" i="1"/>
  <c r="M46" i="1"/>
  <c r="D47" i="1"/>
  <c r="I47" i="1"/>
  <c r="AT47" i="1"/>
  <c r="G50" i="1"/>
  <c r="M50" i="1"/>
  <c r="F51" i="1"/>
  <c r="P52" i="1"/>
  <c r="G55" i="1"/>
  <c r="K55" i="1"/>
  <c r="K56" i="1"/>
  <c r="Q56" i="1"/>
  <c r="L57" i="1"/>
  <c r="G58" i="1"/>
  <c r="M58" i="1"/>
  <c r="D59" i="1"/>
  <c r="I59" i="1"/>
  <c r="AT59" i="1"/>
  <c r="G62" i="1"/>
  <c r="R62" i="1"/>
  <c r="F63" i="1"/>
  <c r="AL64" i="1"/>
  <c r="AQ64" i="1"/>
  <c r="N73" i="1"/>
  <c r="H73" i="1" s="1"/>
  <c r="G69" i="1"/>
  <c r="F69" i="1"/>
  <c r="L71" i="1"/>
  <c r="Q72" i="1"/>
  <c r="P72" i="1"/>
  <c r="AL73" i="1"/>
  <c r="AQ73" i="1"/>
  <c r="AZ73" i="1"/>
  <c r="L77" i="1"/>
  <c r="Q78" i="1"/>
  <c r="P78" i="1"/>
  <c r="H79" i="1"/>
  <c r="M79" i="1"/>
  <c r="H80" i="1"/>
  <c r="G82" i="1"/>
  <c r="V82" i="1"/>
  <c r="G85" i="1"/>
  <c r="D90" i="1"/>
  <c r="F85" i="1"/>
  <c r="L87" i="1"/>
  <c r="Q88" i="1"/>
  <c r="P88" i="1"/>
  <c r="H89" i="1"/>
  <c r="M89" i="1"/>
  <c r="AL90" i="1"/>
  <c r="AQ90" i="1"/>
  <c r="N97" i="1"/>
  <c r="L97" i="1" s="1"/>
  <c r="R94" i="1"/>
  <c r="G95" i="1"/>
  <c r="F95" i="1"/>
  <c r="M97" i="1"/>
  <c r="AG97" i="1"/>
  <c r="AU97" i="1"/>
  <c r="AT97" i="1"/>
  <c r="R100" i="1"/>
  <c r="G101" i="1"/>
  <c r="F101" i="1"/>
  <c r="L101" i="1"/>
  <c r="W101" i="1"/>
  <c r="AF101" i="1"/>
  <c r="D114" i="1"/>
  <c r="I114" i="1"/>
  <c r="O114" i="1"/>
  <c r="R106" i="1"/>
  <c r="G107" i="1"/>
  <c r="F107" i="1"/>
  <c r="H110" i="1"/>
  <c r="R110" i="1"/>
  <c r="G111" i="1"/>
  <c r="F111" i="1"/>
  <c r="N114" i="1"/>
  <c r="G117" i="1"/>
  <c r="D130" i="1"/>
  <c r="F117" i="1"/>
  <c r="Q120" i="1"/>
  <c r="P120" i="1"/>
  <c r="H121" i="1"/>
  <c r="H124" i="1"/>
  <c r="R124" i="1"/>
  <c r="G125" i="1"/>
  <c r="F125" i="1"/>
  <c r="J130" i="1"/>
  <c r="K130" i="1" s="1"/>
  <c r="AK130" i="1"/>
  <c r="AJ130" i="1"/>
  <c r="M136" i="1"/>
  <c r="L136" i="1"/>
  <c r="Q134" i="1"/>
  <c r="P134" i="1"/>
  <c r="H135" i="1"/>
  <c r="J136" i="1"/>
  <c r="K136" i="1" s="1"/>
  <c r="AK136" i="1"/>
  <c r="AJ136" i="1"/>
  <c r="M144" i="1"/>
  <c r="L144" i="1"/>
  <c r="K144" i="1"/>
  <c r="Q140" i="1"/>
  <c r="P140" i="1"/>
  <c r="H141" i="1"/>
  <c r="Q142" i="1"/>
  <c r="P142" i="1"/>
  <c r="H143" i="1"/>
  <c r="AK144" i="1"/>
  <c r="AJ144" i="1"/>
  <c r="N168" i="1"/>
  <c r="M185" i="1"/>
  <c r="L185" i="1"/>
  <c r="K185" i="1"/>
  <c r="G180" i="1"/>
  <c r="F180" i="1"/>
  <c r="H180" i="1"/>
  <c r="Q207" i="1"/>
  <c r="P207" i="1"/>
  <c r="L207" i="1"/>
  <c r="R207" i="1"/>
  <c r="AQ6" i="1"/>
  <c r="R10" i="1"/>
  <c r="H11" i="1"/>
  <c r="R12" i="1"/>
  <c r="AL20" i="1"/>
  <c r="H23" i="1"/>
  <c r="AB29" i="1"/>
  <c r="H35" i="1"/>
  <c r="R36" i="1"/>
  <c r="M43" i="1"/>
  <c r="M55" i="1"/>
  <c r="Q68" i="1"/>
  <c r="P68" i="1"/>
  <c r="AA97" i="1"/>
  <c r="Z97" i="1"/>
  <c r="AH6" i="1"/>
  <c r="AF6" i="1" s="1"/>
  <c r="M18" i="1"/>
  <c r="Q32" i="1"/>
  <c r="Z39" i="1"/>
  <c r="AK39" i="1"/>
  <c r="AQ39" i="1"/>
  <c r="AV39" i="1"/>
  <c r="H43" i="1"/>
  <c r="G44" i="1"/>
  <c r="M44" i="1"/>
  <c r="R44" i="1"/>
  <c r="F45" i="1"/>
  <c r="P46" i="1"/>
  <c r="N59" i="1"/>
  <c r="P50" i="1"/>
  <c r="H55" i="1"/>
  <c r="G56" i="1"/>
  <c r="M56" i="1"/>
  <c r="R56" i="1"/>
  <c r="F57" i="1"/>
  <c r="P58" i="1"/>
  <c r="H64" i="1"/>
  <c r="I64" i="1"/>
  <c r="G64" i="1" s="1"/>
  <c r="L62" i="1"/>
  <c r="P62" i="1"/>
  <c r="G67" i="1"/>
  <c r="F67" i="1"/>
  <c r="J73" i="1"/>
  <c r="O73" i="1"/>
  <c r="Q70" i="1"/>
  <c r="P70" i="1"/>
  <c r="M71" i="1"/>
  <c r="I73" i="1"/>
  <c r="G73" i="1" s="1"/>
  <c r="AA73" i="1"/>
  <c r="Z73" i="1"/>
  <c r="Q76" i="1"/>
  <c r="P76" i="1"/>
  <c r="M77" i="1"/>
  <c r="G81" i="1"/>
  <c r="F81" i="1"/>
  <c r="W82" i="1"/>
  <c r="AK82" i="1"/>
  <c r="AJ82" i="1"/>
  <c r="Q86" i="1"/>
  <c r="P86" i="1"/>
  <c r="M87" i="1"/>
  <c r="G93" i="1"/>
  <c r="F93" i="1"/>
  <c r="O97" i="1"/>
  <c r="L95" i="1"/>
  <c r="Q96" i="1"/>
  <c r="P96" i="1"/>
  <c r="AQ97" i="1"/>
  <c r="AZ97" i="1"/>
  <c r="M101" i="1"/>
  <c r="AB101" i="1"/>
  <c r="AG101" i="1"/>
  <c r="AU101" i="1"/>
  <c r="AT101" i="1"/>
  <c r="E114" i="1"/>
  <c r="R104" i="1"/>
  <c r="G105" i="1"/>
  <c r="F105" i="1"/>
  <c r="L107" i="1"/>
  <c r="Q108" i="1"/>
  <c r="P108" i="1"/>
  <c r="H109" i="1"/>
  <c r="H112" i="1"/>
  <c r="R112" i="1"/>
  <c r="G113" i="1"/>
  <c r="F113" i="1"/>
  <c r="AB114" i="1"/>
  <c r="AL114" i="1"/>
  <c r="H118" i="1"/>
  <c r="R118" i="1"/>
  <c r="G119" i="1"/>
  <c r="F119" i="1"/>
  <c r="Q122" i="1"/>
  <c r="P122" i="1"/>
  <c r="H123" i="1"/>
  <c r="H126" i="1"/>
  <c r="R126" i="1"/>
  <c r="G127" i="1"/>
  <c r="F127" i="1"/>
  <c r="Q128" i="1"/>
  <c r="P128" i="1"/>
  <c r="H129" i="1"/>
  <c r="N130" i="1"/>
  <c r="G133" i="1"/>
  <c r="D136" i="1"/>
  <c r="F133" i="1"/>
  <c r="Q136" i="1"/>
  <c r="P136" i="1"/>
  <c r="G139" i="1"/>
  <c r="D144" i="1"/>
  <c r="F139" i="1"/>
  <c r="Q144" i="1"/>
  <c r="P144" i="1"/>
  <c r="D168" i="1"/>
  <c r="G147" i="1"/>
  <c r="F147" i="1"/>
  <c r="J168" i="1"/>
  <c r="R148" i="1"/>
  <c r="G149" i="1"/>
  <c r="F149" i="1"/>
  <c r="R150" i="1"/>
  <c r="G151" i="1"/>
  <c r="F151" i="1"/>
  <c r="R152" i="1"/>
  <c r="G153" i="1"/>
  <c r="F153" i="1"/>
  <c r="G156" i="1"/>
  <c r="H156" i="1"/>
  <c r="F156" i="1"/>
  <c r="Q160" i="1"/>
  <c r="P160" i="1"/>
  <c r="L160" i="1"/>
  <c r="R160" i="1"/>
  <c r="G198" i="1"/>
  <c r="F198" i="1"/>
  <c r="Q189" i="1"/>
  <c r="P189" i="1"/>
  <c r="L189" i="1"/>
  <c r="R189" i="1"/>
  <c r="Q197" i="1"/>
  <c r="P197" i="1"/>
  <c r="L197" i="1"/>
  <c r="R197" i="1"/>
  <c r="AA198" i="1"/>
  <c r="Z198" i="1"/>
  <c r="V198" i="1"/>
  <c r="AB198" i="1"/>
  <c r="G212" i="1"/>
  <c r="F212" i="1"/>
  <c r="H212" i="1"/>
  <c r="AU214" i="1"/>
  <c r="AT214" i="1"/>
  <c r="AP214" i="1"/>
  <c r="AV214" i="1"/>
  <c r="M109" i="1"/>
  <c r="M111" i="1"/>
  <c r="M113" i="1"/>
  <c r="W114" i="1"/>
  <c r="AQ114" i="1"/>
  <c r="M117" i="1"/>
  <c r="M119" i="1"/>
  <c r="M121" i="1"/>
  <c r="M123" i="1"/>
  <c r="M125" i="1"/>
  <c r="Q129" i="1"/>
  <c r="AA130" i="1"/>
  <c r="AE130" i="1"/>
  <c r="AU130" i="1"/>
  <c r="AY130" i="1"/>
  <c r="M133" i="1"/>
  <c r="Q133" i="1"/>
  <c r="Q135" i="1"/>
  <c r="AA136" i="1"/>
  <c r="AE136" i="1"/>
  <c r="AU136" i="1"/>
  <c r="AY136" i="1"/>
  <c r="M139" i="1"/>
  <c r="Q139" i="1"/>
  <c r="K140" i="1"/>
  <c r="Q141" i="1"/>
  <c r="G142" i="1"/>
  <c r="K142" i="1"/>
  <c r="Q143" i="1"/>
  <c r="AA144" i="1"/>
  <c r="AE144" i="1"/>
  <c r="AU144" i="1"/>
  <c r="AY144" i="1"/>
  <c r="E168" i="1"/>
  <c r="I168" i="1"/>
  <c r="M147" i="1"/>
  <c r="Q147" i="1"/>
  <c r="G148" i="1"/>
  <c r="K148" i="1"/>
  <c r="Q149" i="1"/>
  <c r="G150" i="1"/>
  <c r="K150" i="1"/>
  <c r="Q151" i="1"/>
  <c r="G152" i="1"/>
  <c r="K152" i="1"/>
  <c r="P154" i="1"/>
  <c r="H155" i="1"/>
  <c r="P156" i="1"/>
  <c r="H157" i="1"/>
  <c r="Q158" i="1"/>
  <c r="P158" i="1"/>
  <c r="L158" i="1"/>
  <c r="G163" i="1"/>
  <c r="F163" i="1"/>
  <c r="H164" i="1"/>
  <c r="AY168" i="1"/>
  <c r="G171" i="1"/>
  <c r="F171" i="1"/>
  <c r="H172" i="1"/>
  <c r="Q174" i="1"/>
  <c r="P174" i="1"/>
  <c r="D177" i="1"/>
  <c r="AL177" i="1"/>
  <c r="D185" i="1"/>
  <c r="Q181" i="1"/>
  <c r="P181" i="1"/>
  <c r="L181" i="1"/>
  <c r="AB185" i="1"/>
  <c r="H188" i="1"/>
  <c r="N198" i="1"/>
  <c r="H198" i="1" s="1"/>
  <c r="G192" i="1"/>
  <c r="F192" i="1"/>
  <c r="H193" i="1"/>
  <c r="Q195" i="1"/>
  <c r="P195" i="1"/>
  <c r="L195" i="1"/>
  <c r="G202" i="1"/>
  <c r="F202" i="1"/>
  <c r="H203" i="1"/>
  <c r="Q205" i="1"/>
  <c r="P205" i="1"/>
  <c r="L205" i="1"/>
  <c r="G210" i="1"/>
  <c r="F210" i="1"/>
  <c r="H211" i="1"/>
  <c r="Q213" i="1"/>
  <c r="P213" i="1"/>
  <c r="L213" i="1"/>
  <c r="AA214" i="1"/>
  <c r="Z214" i="1"/>
  <c r="V214" i="1"/>
  <c r="AP235" i="1"/>
  <c r="AO235" i="1"/>
  <c r="AK235" i="1"/>
  <c r="AQ235" i="1"/>
  <c r="V261" i="1"/>
  <c r="U261" i="1"/>
  <c r="W261" i="1"/>
  <c r="M320" i="1"/>
  <c r="G307" i="1"/>
  <c r="F307" i="1"/>
  <c r="H307" i="1"/>
  <c r="G315" i="1"/>
  <c r="F315" i="1"/>
  <c r="H315" i="1"/>
  <c r="H62" i="1"/>
  <c r="AF64" i="1"/>
  <c r="R67" i="1"/>
  <c r="L68" i="1"/>
  <c r="L70" i="1"/>
  <c r="L72" i="1"/>
  <c r="V73" i="1"/>
  <c r="AP73" i="1"/>
  <c r="H76" i="1"/>
  <c r="L76" i="1"/>
  <c r="L78" i="1"/>
  <c r="L80" i="1"/>
  <c r="AF82" i="1"/>
  <c r="L86" i="1"/>
  <c r="L88" i="1"/>
  <c r="AF90" i="1"/>
  <c r="R93" i="1"/>
  <c r="L94" i="1"/>
  <c r="L96" i="1"/>
  <c r="V97" i="1"/>
  <c r="AP97" i="1"/>
  <c r="L100" i="1"/>
  <c r="V101" i="1"/>
  <c r="AP101" i="1"/>
  <c r="H104" i="1"/>
  <c r="L104" i="1"/>
  <c r="L106" i="1"/>
  <c r="L108" i="1"/>
  <c r="L110" i="1"/>
  <c r="L112" i="1"/>
  <c r="AF114" i="1"/>
  <c r="L118" i="1"/>
  <c r="L120" i="1"/>
  <c r="L122" i="1"/>
  <c r="L124" i="1"/>
  <c r="L126" i="1"/>
  <c r="L128" i="1"/>
  <c r="AF130" i="1"/>
  <c r="L134" i="1"/>
  <c r="AF136" i="1"/>
  <c r="L140" i="1"/>
  <c r="L142" i="1"/>
  <c r="AF144" i="1"/>
  <c r="R147" i="1"/>
  <c r="L148" i="1"/>
  <c r="L150" i="1"/>
  <c r="L152" i="1"/>
  <c r="L154" i="1"/>
  <c r="R154" i="1"/>
  <c r="L156" i="1"/>
  <c r="R156" i="1"/>
  <c r="G161" i="1"/>
  <c r="F161" i="1"/>
  <c r="H162" i="1"/>
  <c r="Q164" i="1"/>
  <c r="P164" i="1"/>
  <c r="L164" i="1"/>
  <c r="G167" i="1"/>
  <c r="F167" i="1"/>
  <c r="Q172" i="1"/>
  <c r="P172" i="1"/>
  <c r="L172" i="1"/>
  <c r="AU177" i="1"/>
  <c r="AT177" i="1"/>
  <c r="AP177" i="1"/>
  <c r="Q179" i="1"/>
  <c r="P179" i="1"/>
  <c r="L179" i="1"/>
  <c r="G184" i="1"/>
  <c r="F184" i="1"/>
  <c r="AK185" i="1"/>
  <c r="AJ185" i="1"/>
  <c r="AF185" i="1"/>
  <c r="M198" i="1"/>
  <c r="G190" i="1"/>
  <c r="F190" i="1"/>
  <c r="Q193" i="1"/>
  <c r="P193" i="1"/>
  <c r="L193" i="1"/>
  <c r="J214" i="1"/>
  <c r="Q203" i="1"/>
  <c r="P203" i="1"/>
  <c r="L203" i="1"/>
  <c r="G208" i="1"/>
  <c r="F208" i="1"/>
  <c r="Q211" i="1"/>
  <c r="P211" i="1"/>
  <c r="L211" i="1"/>
  <c r="K217" i="1"/>
  <c r="L221" i="1"/>
  <c r="M221" i="1"/>
  <c r="G221" i="1"/>
  <c r="K221" i="1"/>
  <c r="L228" i="1"/>
  <c r="I235" i="1"/>
  <c r="K228" i="1"/>
  <c r="G228" i="1"/>
  <c r="M228" i="1"/>
  <c r="K292" i="1"/>
  <c r="J296" i="1"/>
  <c r="Q296" i="1"/>
  <c r="P296" i="1"/>
  <c r="R296" i="1"/>
  <c r="M76" i="1"/>
  <c r="M104" i="1"/>
  <c r="K117" i="1"/>
  <c r="G159" i="1"/>
  <c r="F159" i="1"/>
  <c r="H160" i="1"/>
  <c r="Q162" i="1"/>
  <c r="P162" i="1"/>
  <c r="L162" i="1"/>
  <c r="AB168" i="1"/>
  <c r="R177" i="1"/>
  <c r="Q177" i="1"/>
  <c r="G175" i="1"/>
  <c r="F175" i="1"/>
  <c r="AA177" i="1"/>
  <c r="Z177" i="1"/>
  <c r="V177" i="1"/>
  <c r="G182" i="1"/>
  <c r="F182" i="1"/>
  <c r="H183" i="1"/>
  <c r="AY185" i="1"/>
  <c r="G188" i="1"/>
  <c r="F188" i="1"/>
  <c r="H189" i="1"/>
  <c r="Q191" i="1"/>
  <c r="P191" i="1"/>
  <c r="L191" i="1"/>
  <c r="G196" i="1"/>
  <c r="F196" i="1"/>
  <c r="H197" i="1"/>
  <c r="AU198" i="1"/>
  <c r="AT198" i="1"/>
  <c r="AP198" i="1"/>
  <c r="Q201" i="1"/>
  <c r="N214" i="1"/>
  <c r="P201" i="1"/>
  <c r="L201" i="1"/>
  <c r="G206" i="1"/>
  <c r="F206" i="1"/>
  <c r="H207" i="1"/>
  <c r="Q209" i="1"/>
  <c r="P209" i="1"/>
  <c r="L209" i="1"/>
  <c r="H210" i="1"/>
  <c r="D214" i="1"/>
  <c r="AL214" i="1"/>
  <c r="AP225" i="1"/>
  <c r="AO225" i="1"/>
  <c r="AK225" i="1"/>
  <c r="AQ225" i="1"/>
  <c r="H255" i="1"/>
  <c r="K154" i="1"/>
  <c r="K156" i="1"/>
  <c r="K158" i="1"/>
  <c r="Q159" i="1"/>
  <c r="G160" i="1"/>
  <c r="K160" i="1"/>
  <c r="Q161" i="1"/>
  <c r="G162" i="1"/>
  <c r="K162" i="1"/>
  <c r="Q163" i="1"/>
  <c r="G164" i="1"/>
  <c r="K164" i="1"/>
  <c r="Q165" i="1"/>
  <c r="G166" i="1"/>
  <c r="K166" i="1"/>
  <c r="AA168" i="1"/>
  <c r="AE168" i="1"/>
  <c r="AU168" i="1"/>
  <c r="M171" i="1"/>
  <c r="Q171" i="1"/>
  <c r="G172" i="1"/>
  <c r="K172" i="1"/>
  <c r="Q173" i="1"/>
  <c r="G174" i="1"/>
  <c r="K174" i="1"/>
  <c r="Q175" i="1"/>
  <c r="G176" i="1"/>
  <c r="K176" i="1"/>
  <c r="U177" i="1"/>
  <c r="AK177" i="1"/>
  <c r="AO177" i="1"/>
  <c r="G179" i="1"/>
  <c r="K179" i="1"/>
  <c r="Q180" i="1"/>
  <c r="G181" i="1"/>
  <c r="K181" i="1"/>
  <c r="Q182" i="1"/>
  <c r="G183" i="1"/>
  <c r="K183" i="1"/>
  <c r="Q184" i="1"/>
  <c r="AA185" i="1"/>
  <c r="AE185" i="1"/>
  <c r="AU185" i="1"/>
  <c r="M188" i="1"/>
  <c r="Q188" i="1"/>
  <c r="G189" i="1"/>
  <c r="K189" i="1"/>
  <c r="Q190" i="1"/>
  <c r="G191" i="1"/>
  <c r="K191" i="1"/>
  <c r="Q192" i="1"/>
  <c r="G193" i="1"/>
  <c r="K193" i="1"/>
  <c r="Q194" i="1"/>
  <c r="G195" i="1"/>
  <c r="K195" i="1"/>
  <c r="Q196" i="1"/>
  <c r="G197" i="1"/>
  <c r="K197" i="1"/>
  <c r="U198" i="1"/>
  <c r="AK198" i="1"/>
  <c r="AO198" i="1"/>
  <c r="G201" i="1"/>
  <c r="K201" i="1"/>
  <c r="Q202" i="1"/>
  <c r="G203" i="1"/>
  <c r="K203" i="1"/>
  <c r="Q204" i="1"/>
  <c r="G205" i="1"/>
  <c r="K205" i="1"/>
  <c r="Q206" i="1"/>
  <c r="G207" i="1"/>
  <c r="K207" i="1"/>
  <c r="Q208" i="1"/>
  <c r="G209" i="1"/>
  <c r="K209" i="1"/>
  <c r="Q210" i="1"/>
  <c r="G211" i="1"/>
  <c r="K211" i="1"/>
  <c r="Q212" i="1"/>
  <c r="G213" i="1"/>
  <c r="K213" i="1"/>
  <c r="I214" i="1"/>
  <c r="U214" i="1"/>
  <c r="AK214" i="1"/>
  <c r="AO214" i="1"/>
  <c r="G217" i="1"/>
  <c r="H218" i="1"/>
  <c r="L218" i="1"/>
  <c r="G219" i="1"/>
  <c r="M219" i="1"/>
  <c r="L224" i="1"/>
  <c r="K224" i="1"/>
  <c r="G224" i="1"/>
  <c r="V225" i="1"/>
  <c r="U225" i="1"/>
  <c r="L234" i="1"/>
  <c r="K234" i="1"/>
  <c r="G234" i="1"/>
  <c r="V235" i="1"/>
  <c r="U235" i="1"/>
  <c r="L244" i="1"/>
  <c r="K244" i="1"/>
  <c r="G244" i="1"/>
  <c r="W246" i="1"/>
  <c r="AZ246" i="1"/>
  <c r="AY246" i="1"/>
  <c r="AU246" i="1"/>
  <c r="L250" i="1"/>
  <c r="K250" i="1"/>
  <c r="G250" i="1"/>
  <c r="AG255" i="1"/>
  <c r="D279" i="1"/>
  <c r="J279" i="1"/>
  <c r="K264" i="1"/>
  <c r="Q278" i="1"/>
  <c r="P278" i="1"/>
  <c r="L278" i="1"/>
  <c r="R278" i="1"/>
  <c r="AA279" i="1"/>
  <c r="Z279" i="1"/>
  <c r="V279" i="1"/>
  <c r="AB279" i="1"/>
  <c r="M296" i="1"/>
  <c r="L296" i="1"/>
  <c r="K296" i="1"/>
  <c r="G291" i="1"/>
  <c r="F291" i="1"/>
  <c r="H291" i="1"/>
  <c r="Q324" i="1"/>
  <c r="P324" i="1"/>
  <c r="L324" i="1"/>
  <c r="R324" i="1"/>
  <c r="R171" i="1"/>
  <c r="L174" i="1"/>
  <c r="J177" i="1"/>
  <c r="K177" i="1" s="1"/>
  <c r="H179" i="1"/>
  <c r="R188" i="1"/>
  <c r="J198" i="1"/>
  <c r="K198" i="1" s="1"/>
  <c r="H217" i="1"/>
  <c r="L232" i="1"/>
  <c r="K232" i="1"/>
  <c r="G232" i="1"/>
  <c r="H246" i="1"/>
  <c r="F246" i="1"/>
  <c r="L242" i="1"/>
  <c r="K242" i="1"/>
  <c r="G242" i="1"/>
  <c r="AF246" i="1"/>
  <c r="AE246" i="1"/>
  <c r="AA246" i="1"/>
  <c r="R255" i="1"/>
  <c r="Q255" i="1"/>
  <c r="P255" i="1"/>
  <c r="L254" i="1"/>
  <c r="K254" i="1"/>
  <c r="V255" i="1"/>
  <c r="U255" i="1"/>
  <c r="AP255" i="1"/>
  <c r="AO255" i="1"/>
  <c r="G268" i="1"/>
  <c r="H268" i="1"/>
  <c r="F268" i="1"/>
  <c r="G272" i="1"/>
  <c r="H272" i="1"/>
  <c r="F272" i="1"/>
  <c r="Q286" i="1"/>
  <c r="P286" i="1"/>
  <c r="R286" i="1"/>
  <c r="G285" i="1"/>
  <c r="F285" i="1"/>
  <c r="H285" i="1"/>
  <c r="AK286" i="1"/>
  <c r="AJ286" i="1"/>
  <c r="AF286" i="1"/>
  <c r="AL286" i="1"/>
  <c r="F303" i="1"/>
  <c r="Q300" i="1"/>
  <c r="P300" i="1"/>
  <c r="L300" i="1"/>
  <c r="R300" i="1"/>
  <c r="Q310" i="1"/>
  <c r="P310" i="1"/>
  <c r="L310" i="1"/>
  <c r="R310" i="1"/>
  <c r="Q318" i="1"/>
  <c r="P318" i="1"/>
  <c r="L318" i="1"/>
  <c r="R318" i="1"/>
  <c r="M179" i="1"/>
  <c r="E225" i="1"/>
  <c r="F225" i="1" s="1"/>
  <c r="I225" i="1"/>
  <c r="L217" i="1"/>
  <c r="N225" i="1"/>
  <c r="H225" i="1" s="1"/>
  <c r="P217" i="1"/>
  <c r="K222" i="1"/>
  <c r="M224" i="1"/>
  <c r="W225" i="1"/>
  <c r="AG225" i="1"/>
  <c r="E235" i="1"/>
  <c r="R235" i="1"/>
  <c r="Q235" i="1"/>
  <c r="P235" i="1"/>
  <c r="L230" i="1"/>
  <c r="K230" i="1"/>
  <c r="G230" i="1"/>
  <c r="M234" i="1"/>
  <c r="W235" i="1"/>
  <c r="AG235" i="1"/>
  <c r="P246" i="1"/>
  <c r="R246" i="1"/>
  <c r="L240" i="1"/>
  <c r="K240" i="1"/>
  <c r="G240" i="1"/>
  <c r="M244" i="1"/>
  <c r="I255" i="1"/>
  <c r="G255" i="1" s="1"/>
  <c r="M250" i="1"/>
  <c r="L252" i="1"/>
  <c r="K252" i="1"/>
  <c r="L258" i="1"/>
  <c r="I261" i="1"/>
  <c r="K258" i="1"/>
  <c r="L260" i="1"/>
  <c r="K260" i="1"/>
  <c r="O279" i="1"/>
  <c r="Q294" i="1"/>
  <c r="P294" i="1"/>
  <c r="L294" i="1"/>
  <c r="R294" i="1"/>
  <c r="K308" i="1"/>
  <c r="J320" i="1"/>
  <c r="K320" i="1" s="1"/>
  <c r="N320" i="1"/>
  <c r="L320" i="1" s="1"/>
  <c r="P219" i="1"/>
  <c r="F220" i="1"/>
  <c r="P221" i="1"/>
  <c r="F222" i="1"/>
  <c r="L223" i="1"/>
  <c r="P223" i="1"/>
  <c r="F224" i="1"/>
  <c r="AF225" i="1"/>
  <c r="AJ225" i="1"/>
  <c r="F228" i="1"/>
  <c r="R228" i="1"/>
  <c r="L229" i="1"/>
  <c r="P229" i="1"/>
  <c r="F230" i="1"/>
  <c r="L231" i="1"/>
  <c r="P231" i="1"/>
  <c r="F232" i="1"/>
  <c r="L233" i="1"/>
  <c r="P233" i="1"/>
  <c r="F234" i="1"/>
  <c r="D235" i="1"/>
  <c r="AF235" i="1"/>
  <c r="AJ235" i="1"/>
  <c r="F238" i="1"/>
  <c r="R238" i="1"/>
  <c r="L239" i="1"/>
  <c r="P239" i="1"/>
  <c r="F240" i="1"/>
  <c r="L241" i="1"/>
  <c r="P241" i="1"/>
  <c r="F242" i="1"/>
  <c r="L243" i="1"/>
  <c r="P243" i="1"/>
  <c r="F244" i="1"/>
  <c r="L245" i="1"/>
  <c r="P245" i="1"/>
  <c r="V246" i="1"/>
  <c r="Z246" i="1"/>
  <c r="AP246" i="1"/>
  <c r="AT246" i="1"/>
  <c r="H249" i="1"/>
  <c r="L249" i="1"/>
  <c r="P249" i="1"/>
  <c r="F250" i="1"/>
  <c r="L251" i="1"/>
  <c r="P251" i="1"/>
  <c r="F252" i="1"/>
  <c r="L253" i="1"/>
  <c r="P253" i="1"/>
  <c r="F254" i="1"/>
  <c r="AF255" i="1"/>
  <c r="AJ255" i="1"/>
  <c r="F258" i="1"/>
  <c r="L259" i="1"/>
  <c r="P259" i="1"/>
  <c r="F260" i="1"/>
  <c r="D261" i="1"/>
  <c r="AE261" i="1"/>
  <c r="AP261" i="1"/>
  <c r="AV261" i="1"/>
  <c r="G264" i="1"/>
  <c r="P264" i="1"/>
  <c r="H265" i="1"/>
  <c r="Q265" i="1"/>
  <c r="G266" i="1"/>
  <c r="P266" i="1"/>
  <c r="H267" i="1"/>
  <c r="P268" i="1"/>
  <c r="H269" i="1"/>
  <c r="P270" i="1"/>
  <c r="H271" i="1"/>
  <c r="P272" i="1"/>
  <c r="H273" i="1"/>
  <c r="P274" i="1"/>
  <c r="H275" i="1"/>
  <c r="Q276" i="1"/>
  <c r="P276" i="1"/>
  <c r="L276" i="1"/>
  <c r="M286" i="1"/>
  <c r="L286" i="1"/>
  <c r="R282" i="1"/>
  <c r="G283" i="1"/>
  <c r="F283" i="1"/>
  <c r="H284" i="1"/>
  <c r="J286" i="1"/>
  <c r="K286" i="1" s="1"/>
  <c r="G289" i="1"/>
  <c r="D296" i="1"/>
  <c r="F289" i="1"/>
  <c r="H290" i="1"/>
  <c r="Q292" i="1"/>
  <c r="P292" i="1"/>
  <c r="L292" i="1"/>
  <c r="AB296" i="1"/>
  <c r="H299" i="1"/>
  <c r="N303" i="1"/>
  <c r="AL303" i="1"/>
  <c r="D320" i="1"/>
  <c r="Q308" i="1"/>
  <c r="P308" i="1"/>
  <c r="L308" i="1"/>
  <c r="G313" i="1"/>
  <c r="F313" i="1"/>
  <c r="H314" i="1"/>
  <c r="Q316" i="1"/>
  <c r="P316" i="1"/>
  <c r="L316" i="1"/>
  <c r="AB320" i="1"/>
  <c r="G327" i="1"/>
  <c r="H327" i="1"/>
  <c r="F327" i="1"/>
  <c r="Q327" i="1"/>
  <c r="P327" i="1"/>
  <c r="Q335" i="1"/>
  <c r="P335" i="1"/>
  <c r="R335" i="1"/>
  <c r="AK337" i="1"/>
  <c r="AJ337" i="1"/>
  <c r="AL337" i="1"/>
  <c r="Q245" i="1"/>
  <c r="O246" i="1"/>
  <c r="M249" i="1"/>
  <c r="Q249" i="1"/>
  <c r="Q251" i="1"/>
  <c r="G252" i="1"/>
  <c r="Q253" i="1"/>
  <c r="G254" i="1"/>
  <c r="E255" i="1"/>
  <c r="F255" i="1" s="1"/>
  <c r="AK255" i="1"/>
  <c r="G258" i="1"/>
  <c r="Q259" i="1"/>
  <c r="G260" i="1"/>
  <c r="AY261" i="1"/>
  <c r="H264" i="1"/>
  <c r="L264" i="1"/>
  <c r="K265" i="1"/>
  <c r="L266" i="1"/>
  <c r="R266" i="1"/>
  <c r="K267" i="1"/>
  <c r="L268" i="1"/>
  <c r="R268" i="1"/>
  <c r="K269" i="1"/>
  <c r="L270" i="1"/>
  <c r="R270" i="1"/>
  <c r="K271" i="1"/>
  <c r="L272" i="1"/>
  <c r="R272" i="1"/>
  <c r="K273" i="1"/>
  <c r="L274" i="1"/>
  <c r="R274" i="1"/>
  <c r="K275" i="1"/>
  <c r="AL279" i="1"/>
  <c r="D286" i="1"/>
  <c r="Q284" i="1"/>
  <c r="P284" i="1"/>
  <c r="L284" i="1"/>
  <c r="Q290" i="1"/>
  <c r="P290" i="1"/>
  <c r="L290" i="1"/>
  <c r="G295" i="1"/>
  <c r="F295" i="1"/>
  <c r="AK296" i="1"/>
  <c r="AJ296" i="1"/>
  <c r="AF296" i="1"/>
  <c r="G301" i="1"/>
  <c r="F301" i="1"/>
  <c r="H302" i="1"/>
  <c r="AU303" i="1"/>
  <c r="AT303" i="1"/>
  <c r="AP303" i="1"/>
  <c r="Q306" i="1"/>
  <c r="P306" i="1"/>
  <c r="L306" i="1"/>
  <c r="G311" i="1"/>
  <c r="F311" i="1"/>
  <c r="H312" i="1"/>
  <c r="Q314" i="1"/>
  <c r="P314" i="1"/>
  <c r="L314" i="1"/>
  <c r="G319" i="1"/>
  <c r="F319" i="1"/>
  <c r="AK320" i="1"/>
  <c r="AJ320" i="1"/>
  <c r="AF320" i="1"/>
  <c r="G325" i="1"/>
  <c r="F325" i="1"/>
  <c r="H326" i="1"/>
  <c r="Q333" i="1"/>
  <c r="P333" i="1"/>
  <c r="R333" i="1"/>
  <c r="H238" i="1"/>
  <c r="R249" i="1"/>
  <c r="R259" i="1"/>
  <c r="Q264" i="1"/>
  <c r="N279" i="1"/>
  <c r="G277" i="1"/>
  <c r="F277" i="1"/>
  <c r="H278" i="1"/>
  <c r="AU279" i="1"/>
  <c r="AT279" i="1"/>
  <c r="AP279" i="1"/>
  <c r="Q282" i="1"/>
  <c r="P282" i="1"/>
  <c r="L282" i="1"/>
  <c r="AB286" i="1"/>
  <c r="G293" i="1"/>
  <c r="F293" i="1"/>
  <c r="H294" i="1"/>
  <c r="G299" i="1"/>
  <c r="F299" i="1"/>
  <c r="H300" i="1"/>
  <c r="Q302" i="1"/>
  <c r="P302" i="1"/>
  <c r="L302" i="1"/>
  <c r="AA303" i="1"/>
  <c r="Z303" i="1"/>
  <c r="V303" i="1"/>
  <c r="G309" i="1"/>
  <c r="F309" i="1"/>
  <c r="H310" i="1"/>
  <c r="Q312" i="1"/>
  <c r="P312" i="1"/>
  <c r="L312" i="1"/>
  <c r="G317" i="1"/>
  <c r="F317" i="1"/>
  <c r="H318" i="1"/>
  <c r="D337" i="1"/>
  <c r="G323" i="1"/>
  <c r="F323" i="1"/>
  <c r="H324" i="1"/>
  <c r="Q326" i="1"/>
  <c r="P326" i="1"/>
  <c r="L326" i="1"/>
  <c r="K327" i="1"/>
  <c r="M327" i="1"/>
  <c r="L327" i="1"/>
  <c r="G328" i="1"/>
  <c r="F328" i="1"/>
  <c r="Q331" i="1"/>
  <c r="P331" i="1"/>
  <c r="R331" i="1"/>
  <c r="J337" i="1"/>
  <c r="M352" i="1"/>
  <c r="L352" i="1"/>
  <c r="R352" i="1"/>
  <c r="Q352" i="1"/>
  <c r="P352" i="1"/>
  <c r="P358" i="1"/>
  <c r="R358" i="1"/>
  <c r="Q358" i="1"/>
  <c r="O363" i="1"/>
  <c r="P359" i="1"/>
  <c r="E367" i="1"/>
  <c r="F366" i="1"/>
  <c r="R367" i="1"/>
  <c r="Q367" i="1"/>
  <c r="P367" i="1"/>
  <c r="M267" i="1"/>
  <c r="M269" i="1"/>
  <c r="M271" i="1"/>
  <c r="M273" i="1"/>
  <c r="M275" i="1"/>
  <c r="G276" i="1"/>
  <c r="M277" i="1"/>
  <c r="Q277" i="1"/>
  <c r="G278" i="1"/>
  <c r="I279" i="1"/>
  <c r="AG279" i="1"/>
  <c r="AK279" i="1"/>
  <c r="G282" i="1"/>
  <c r="M283" i="1"/>
  <c r="Q283" i="1"/>
  <c r="G284" i="1"/>
  <c r="M285" i="1"/>
  <c r="Q285" i="1"/>
  <c r="W286" i="1"/>
  <c r="AA286" i="1"/>
  <c r="AQ286" i="1"/>
  <c r="AU286" i="1"/>
  <c r="M289" i="1"/>
  <c r="Q289" i="1"/>
  <c r="G290" i="1"/>
  <c r="M291" i="1"/>
  <c r="Q291" i="1"/>
  <c r="G292" i="1"/>
  <c r="M293" i="1"/>
  <c r="Q293" i="1"/>
  <c r="G294" i="1"/>
  <c r="M295" i="1"/>
  <c r="Q295" i="1"/>
  <c r="W296" i="1"/>
  <c r="AA296" i="1"/>
  <c r="AQ296" i="1"/>
  <c r="AU296" i="1"/>
  <c r="M299" i="1"/>
  <c r="Q299" i="1"/>
  <c r="G300" i="1"/>
  <c r="M301" i="1"/>
  <c r="Q301" i="1"/>
  <c r="G302" i="1"/>
  <c r="I303" i="1"/>
  <c r="G303" i="1" s="1"/>
  <c r="AG303" i="1"/>
  <c r="AK303" i="1"/>
  <c r="G306" i="1"/>
  <c r="M307" i="1"/>
  <c r="Q307" i="1"/>
  <c r="G308" i="1"/>
  <c r="M309" i="1"/>
  <c r="Q309" i="1"/>
  <c r="G310" i="1"/>
  <c r="M311" i="1"/>
  <c r="Q311" i="1"/>
  <c r="G312" i="1"/>
  <c r="M313" i="1"/>
  <c r="Q313" i="1"/>
  <c r="G314" i="1"/>
  <c r="M315" i="1"/>
  <c r="Q315" i="1"/>
  <c r="G316" i="1"/>
  <c r="M317" i="1"/>
  <c r="Q317" i="1"/>
  <c r="G318" i="1"/>
  <c r="M319" i="1"/>
  <c r="Q319" i="1"/>
  <c r="W320" i="1"/>
  <c r="AA320" i="1"/>
  <c r="AQ320" i="1"/>
  <c r="AU320" i="1"/>
  <c r="E337" i="1"/>
  <c r="I337" i="1"/>
  <c r="M323" i="1"/>
  <c r="Q323" i="1"/>
  <c r="G324" i="1"/>
  <c r="M325" i="1"/>
  <c r="Q325" i="1"/>
  <c r="G326" i="1"/>
  <c r="R329" i="1"/>
  <c r="N337" i="1"/>
  <c r="G340" i="1"/>
  <c r="F340" i="1"/>
  <c r="J352" i="1"/>
  <c r="K352" i="1" s="1"/>
  <c r="G342" i="1"/>
  <c r="F342" i="1"/>
  <c r="G344" i="1"/>
  <c r="F344" i="1"/>
  <c r="G346" i="1"/>
  <c r="F346" i="1"/>
  <c r="G348" i="1"/>
  <c r="F348" i="1"/>
  <c r="G350" i="1"/>
  <c r="F350" i="1"/>
  <c r="D352" i="1"/>
  <c r="AP363" i="1"/>
  <c r="AO363" i="1"/>
  <c r="AK363" i="1"/>
  <c r="AQ363" i="1"/>
  <c r="L384" i="1"/>
  <c r="K384" i="1"/>
  <c r="G384" i="1"/>
  <c r="M384" i="1"/>
  <c r="M422" i="1"/>
  <c r="G409" i="1"/>
  <c r="F409" i="1"/>
  <c r="H409" i="1"/>
  <c r="Q420" i="1"/>
  <c r="P420" i="1"/>
  <c r="L420" i="1"/>
  <c r="R420" i="1"/>
  <c r="H282" i="1"/>
  <c r="R299" i="1"/>
  <c r="H306" i="1"/>
  <c r="G332" i="1"/>
  <c r="F332" i="1"/>
  <c r="G334" i="1"/>
  <c r="F334" i="1"/>
  <c r="G336" i="1"/>
  <c r="F336" i="1"/>
  <c r="F357" i="1"/>
  <c r="H357" i="1"/>
  <c r="G357" i="1"/>
  <c r="L362" i="1"/>
  <c r="K362" i="1"/>
  <c r="G362" i="1"/>
  <c r="M362" i="1"/>
  <c r="V363" i="1"/>
  <c r="U363" i="1"/>
  <c r="W363" i="1"/>
  <c r="P371" i="1"/>
  <c r="O377" i="1"/>
  <c r="P377" i="1" s="1"/>
  <c r="L382" i="1"/>
  <c r="K382" i="1"/>
  <c r="G382" i="1"/>
  <c r="M382" i="1"/>
  <c r="G393" i="1"/>
  <c r="H393" i="1"/>
  <c r="F393" i="1"/>
  <c r="Q398" i="1"/>
  <c r="P398" i="1"/>
  <c r="L398" i="1"/>
  <c r="R398" i="1"/>
  <c r="M282" i="1"/>
  <c r="K289" i="1"/>
  <c r="M306" i="1"/>
  <c r="K323" i="1"/>
  <c r="O337" i="1"/>
  <c r="P328" i="1"/>
  <c r="L329" i="1"/>
  <c r="K329" i="1"/>
  <c r="G330" i="1"/>
  <c r="H331" i="1"/>
  <c r="H333" i="1"/>
  <c r="H335" i="1"/>
  <c r="AB337" i="1"/>
  <c r="H340" i="1"/>
  <c r="Q341" i="1"/>
  <c r="P341" i="1"/>
  <c r="H342" i="1"/>
  <c r="Q343" i="1"/>
  <c r="P343" i="1"/>
  <c r="H344" i="1"/>
  <c r="Q345" i="1"/>
  <c r="P345" i="1"/>
  <c r="H346" i="1"/>
  <c r="Q347" i="1"/>
  <c r="P347" i="1"/>
  <c r="H348" i="1"/>
  <c r="Q349" i="1"/>
  <c r="P349" i="1"/>
  <c r="H350" i="1"/>
  <c r="Q351" i="1"/>
  <c r="P351" i="1"/>
  <c r="AA352" i="1"/>
  <c r="Z352" i="1"/>
  <c r="P360" i="1"/>
  <c r="R360" i="1"/>
  <c r="Q360" i="1"/>
  <c r="I388" i="1"/>
  <c r="L380" i="1"/>
  <c r="K380" i="1"/>
  <c r="G380" i="1"/>
  <c r="M380" i="1"/>
  <c r="G329" i="1"/>
  <c r="Q330" i="1"/>
  <c r="G331" i="1"/>
  <c r="K331" i="1"/>
  <c r="Q332" i="1"/>
  <c r="G333" i="1"/>
  <c r="K333" i="1"/>
  <c r="Q334" i="1"/>
  <c r="G335" i="1"/>
  <c r="K335" i="1"/>
  <c r="Q336" i="1"/>
  <c r="AA337" i="1"/>
  <c r="AE337" i="1"/>
  <c r="AU337" i="1"/>
  <c r="AY337" i="1"/>
  <c r="M340" i="1"/>
  <c r="Q340" i="1"/>
  <c r="G341" i="1"/>
  <c r="K341" i="1"/>
  <c r="Q342" i="1"/>
  <c r="G343" i="1"/>
  <c r="K343" i="1"/>
  <c r="Q344" i="1"/>
  <c r="G345" i="1"/>
  <c r="K345" i="1"/>
  <c r="Q346" i="1"/>
  <c r="G347" i="1"/>
  <c r="K347" i="1"/>
  <c r="Q348" i="1"/>
  <c r="G349" i="1"/>
  <c r="K349" i="1"/>
  <c r="Q350" i="1"/>
  <c r="G351" i="1"/>
  <c r="K351" i="1"/>
  <c r="U352" i="1"/>
  <c r="AK352" i="1"/>
  <c r="AO352" i="1"/>
  <c r="F355" i="1"/>
  <c r="D363" i="1"/>
  <c r="I363" i="1"/>
  <c r="N363" i="1"/>
  <c r="L358" i="1"/>
  <c r="K358" i="1"/>
  <c r="G358" i="1"/>
  <c r="G359" i="1"/>
  <c r="L360" i="1"/>
  <c r="K360" i="1"/>
  <c r="G360" i="1"/>
  <c r="G361" i="1"/>
  <c r="L366" i="1"/>
  <c r="I367" i="1"/>
  <c r="K366" i="1"/>
  <c r="G366" i="1"/>
  <c r="AG377" i="1"/>
  <c r="G385" i="1"/>
  <c r="H385" i="1"/>
  <c r="F385" i="1"/>
  <c r="Q385" i="1"/>
  <c r="P385" i="1"/>
  <c r="N388" i="1"/>
  <c r="AU388" i="1"/>
  <c r="AV388" i="1"/>
  <c r="AP388" i="1"/>
  <c r="AT388" i="1"/>
  <c r="M404" i="1"/>
  <c r="L404" i="1"/>
  <c r="K404" i="1"/>
  <c r="Q412" i="1"/>
  <c r="P412" i="1"/>
  <c r="L412" i="1"/>
  <c r="R412" i="1"/>
  <c r="N422" i="1"/>
  <c r="L422" i="1" s="1"/>
  <c r="L331" i="1"/>
  <c r="L333" i="1"/>
  <c r="L335" i="1"/>
  <c r="AF337" i="1"/>
  <c r="R340" i="1"/>
  <c r="L341" i="1"/>
  <c r="L343" i="1"/>
  <c r="L345" i="1"/>
  <c r="L347" i="1"/>
  <c r="L349" i="1"/>
  <c r="L351" i="1"/>
  <c r="V352" i="1"/>
  <c r="AP352" i="1"/>
  <c r="AZ352" i="1"/>
  <c r="AY352" i="1"/>
  <c r="E363" i="1"/>
  <c r="J363" i="1"/>
  <c r="L356" i="1"/>
  <c r="K356" i="1"/>
  <c r="H358" i="1"/>
  <c r="H359" i="1"/>
  <c r="H360" i="1"/>
  <c r="H361" i="1"/>
  <c r="AG363" i="1"/>
  <c r="F367" i="1"/>
  <c r="V367" i="1"/>
  <c r="U367" i="1"/>
  <c r="AP367" i="1"/>
  <c r="AO367" i="1"/>
  <c r="AK367" i="1"/>
  <c r="E377" i="1"/>
  <c r="F370" i="1"/>
  <c r="R377" i="1"/>
  <c r="Q377" i="1"/>
  <c r="D388" i="1"/>
  <c r="G395" i="1"/>
  <c r="F395" i="1"/>
  <c r="H395" i="1"/>
  <c r="G403" i="1"/>
  <c r="F403" i="1"/>
  <c r="H403" i="1"/>
  <c r="AK404" i="1"/>
  <c r="AJ404" i="1"/>
  <c r="AF404" i="1"/>
  <c r="AL404" i="1"/>
  <c r="AV352" i="1"/>
  <c r="L370" i="1"/>
  <c r="I377" i="1"/>
  <c r="K370" i="1"/>
  <c r="G370" i="1"/>
  <c r="L372" i="1"/>
  <c r="K372" i="1"/>
  <c r="G372" i="1"/>
  <c r="L374" i="1"/>
  <c r="K374" i="1"/>
  <c r="G374" i="1"/>
  <c r="L376" i="1"/>
  <c r="K376" i="1"/>
  <c r="G376" i="1"/>
  <c r="V377" i="1"/>
  <c r="U377" i="1"/>
  <c r="AP377" i="1"/>
  <c r="AO377" i="1"/>
  <c r="AK377" i="1"/>
  <c r="E388" i="1"/>
  <c r="F380" i="1"/>
  <c r="K385" i="1"/>
  <c r="M385" i="1"/>
  <c r="L385" i="1"/>
  <c r="G386" i="1"/>
  <c r="F386" i="1"/>
  <c r="G387" i="1"/>
  <c r="H387" i="1"/>
  <c r="F387" i="1"/>
  <c r="G391" i="1"/>
  <c r="D404" i="1"/>
  <c r="H391" i="1"/>
  <c r="F391" i="1"/>
  <c r="G417" i="1"/>
  <c r="F417" i="1"/>
  <c r="H417" i="1"/>
  <c r="R362" i="1"/>
  <c r="AB363" i="1"/>
  <c r="AV363" i="1"/>
  <c r="R366" i="1"/>
  <c r="H367" i="1"/>
  <c r="AB367" i="1"/>
  <c r="AV367" i="1"/>
  <c r="R370" i="1"/>
  <c r="H371" i="1"/>
  <c r="R372" i="1"/>
  <c r="H373" i="1"/>
  <c r="R374" i="1"/>
  <c r="H375" i="1"/>
  <c r="R376" i="1"/>
  <c r="D377" i="1"/>
  <c r="AB377" i="1"/>
  <c r="AV377" i="1"/>
  <c r="R380" i="1"/>
  <c r="H381" i="1"/>
  <c r="R382" i="1"/>
  <c r="H383" i="1"/>
  <c r="H394" i="1"/>
  <c r="Q396" i="1"/>
  <c r="P396" i="1"/>
  <c r="L396" i="1"/>
  <c r="G401" i="1"/>
  <c r="F401" i="1"/>
  <c r="G407" i="1"/>
  <c r="D422" i="1"/>
  <c r="F407" i="1"/>
  <c r="H408" i="1"/>
  <c r="Q410" i="1"/>
  <c r="P410" i="1"/>
  <c r="L410" i="1"/>
  <c r="G415" i="1"/>
  <c r="F415" i="1"/>
  <c r="H416" i="1"/>
  <c r="Q418" i="1"/>
  <c r="P418" i="1"/>
  <c r="L418" i="1"/>
  <c r="AU352" i="1"/>
  <c r="M355" i="1"/>
  <c r="Q355" i="1"/>
  <c r="G356" i="1"/>
  <c r="Q357" i="1"/>
  <c r="O388" i="1"/>
  <c r="Q394" i="1"/>
  <c r="P394" i="1"/>
  <c r="L394" i="1"/>
  <c r="G399" i="1"/>
  <c r="F399" i="1"/>
  <c r="Q402" i="1"/>
  <c r="P402" i="1"/>
  <c r="L402" i="1"/>
  <c r="N404" i="1"/>
  <c r="Q408" i="1"/>
  <c r="P408" i="1"/>
  <c r="L408" i="1"/>
  <c r="G413" i="1"/>
  <c r="F413" i="1"/>
  <c r="Q416" i="1"/>
  <c r="P416" i="1"/>
  <c r="L416" i="1"/>
  <c r="G421" i="1"/>
  <c r="F421" i="1"/>
  <c r="R355" i="1"/>
  <c r="P366" i="1"/>
  <c r="P370" i="1"/>
  <c r="H380" i="1"/>
  <c r="P384" i="1"/>
  <c r="P386" i="1"/>
  <c r="U388" i="1"/>
  <c r="AJ388" i="1"/>
  <c r="P392" i="1"/>
  <c r="R396" i="1"/>
  <c r="G397" i="1"/>
  <c r="F397" i="1"/>
  <c r="H398" i="1"/>
  <c r="Q400" i="1"/>
  <c r="P400" i="1"/>
  <c r="L400" i="1"/>
  <c r="H401" i="1"/>
  <c r="AB404" i="1"/>
  <c r="H407" i="1"/>
  <c r="R410" i="1"/>
  <c r="G411" i="1"/>
  <c r="F411" i="1"/>
  <c r="H412" i="1"/>
  <c r="Q414" i="1"/>
  <c r="P414" i="1"/>
  <c r="L414" i="1"/>
  <c r="H415" i="1"/>
  <c r="R418" i="1"/>
  <c r="G419" i="1"/>
  <c r="F419" i="1"/>
  <c r="H420" i="1"/>
  <c r="J422" i="1"/>
  <c r="K422" i="1" s="1"/>
  <c r="AK422" i="1"/>
  <c r="AJ422" i="1"/>
  <c r="M387" i="1"/>
  <c r="W388" i="1"/>
  <c r="AQ388" i="1"/>
  <c r="M391" i="1"/>
  <c r="M393" i="1"/>
  <c r="Q393" i="1"/>
  <c r="G394" i="1"/>
  <c r="M395" i="1"/>
  <c r="Q395" i="1"/>
  <c r="G396" i="1"/>
  <c r="M397" i="1"/>
  <c r="Q397" i="1"/>
  <c r="G398" i="1"/>
  <c r="M399" i="1"/>
  <c r="Q399" i="1"/>
  <c r="G400" i="1"/>
  <c r="M401" i="1"/>
  <c r="Q401" i="1"/>
  <c r="G402" i="1"/>
  <c r="M403" i="1"/>
  <c r="Q403" i="1"/>
  <c r="W404" i="1"/>
  <c r="AA404" i="1"/>
  <c r="AQ404" i="1"/>
  <c r="AU404" i="1"/>
  <c r="M407" i="1"/>
  <c r="Q407" i="1"/>
  <c r="G408" i="1"/>
  <c r="M409" i="1"/>
  <c r="Q409" i="1"/>
  <c r="G410" i="1"/>
  <c r="M411" i="1"/>
  <c r="Q411" i="1"/>
  <c r="G412" i="1"/>
  <c r="M413" i="1"/>
  <c r="Q413" i="1"/>
  <c r="G414" i="1"/>
  <c r="M415" i="1"/>
  <c r="Q415" i="1"/>
  <c r="G416" i="1"/>
  <c r="M417" i="1"/>
  <c r="Q417" i="1"/>
  <c r="G418" i="1"/>
  <c r="M419" i="1"/>
  <c r="Q419" i="1"/>
  <c r="G420" i="1"/>
  <c r="M421" i="1"/>
  <c r="Q421" i="1"/>
  <c r="AA422" i="1"/>
  <c r="AE422" i="1"/>
  <c r="AU422" i="1"/>
  <c r="AY422" i="1"/>
  <c r="AF422" i="1"/>
  <c r="K391" i="1"/>
  <c r="K407" i="1"/>
  <c r="H97" i="1" l="1"/>
  <c r="O6" i="1"/>
  <c r="J6" i="1"/>
  <c r="E6" i="1"/>
  <c r="H422" i="1"/>
  <c r="G422" i="1"/>
  <c r="F422" i="1"/>
  <c r="M367" i="1"/>
  <c r="L367" i="1"/>
  <c r="G367" i="1"/>
  <c r="K367" i="1"/>
  <c r="F363" i="1"/>
  <c r="H363" i="1"/>
  <c r="G363" i="1"/>
  <c r="Q337" i="1"/>
  <c r="P337" i="1"/>
  <c r="R337" i="1"/>
  <c r="M337" i="1"/>
  <c r="L337" i="1"/>
  <c r="K337" i="1"/>
  <c r="H337" i="1"/>
  <c r="G337" i="1"/>
  <c r="F337" i="1"/>
  <c r="R279" i="1"/>
  <c r="Q279" i="1"/>
  <c r="P279" i="1"/>
  <c r="G279" i="1"/>
  <c r="F279" i="1"/>
  <c r="H279" i="1"/>
  <c r="K73" i="1"/>
  <c r="L73" i="1"/>
  <c r="M73" i="1"/>
  <c r="R59" i="1"/>
  <c r="P59" i="1"/>
  <c r="Q59" i="1"/>
  <c r="Q168" i="1"/>
  <c r="P168" i="1"/>
  <c r="R168" i="1"/>
  <c r="H130" i="1"/>
  <c r="G130" i="1"/>
  <c r="F130" i="1"/>
  <c r="H114" i="1"/>
  <c r="G114" i="1"/>
  <c r="F114" i="1"/>
  <c r="F47" i="1"/>
  <c r="G47" i="1"/>
  <c r="H47" i="1"/>
  <c r="Z6" i="1"/>
  <c r="AA6" i="1"/>
  <c r="AB6" i="1"/>
  <c r="R101" i="1"/>
  <c r="P101" i="1"/>
  <c r="H101" i="1"/>
  <c r="Q101" i="1"/>
  <c r="G388" i="1"/>
  <c r="H388" i="1"/>
  <c r="F388" i="1"/>
  <c r="Q422" i="1"/>
  <c r="P422" i="1"/>
  <c r="R422" i="1"/>
  <c r="Q388" i="1"/>
  <c r="R388" i="1"/>
  <c r="P388" i="1"/>
  <c r="M363" i="1"/>
  <c r="L363" i="1"/>
  <c r="K363" i="1"/>
  <c r="M388" i="1"/>
  <c r="K388" i="1"/>
  <c r="L388" i="1"/>
  <c r="R214" i="1"/>
  <c r="Q214" i="1"/>
  <c r="P214" i="1"/>
  <c r="R198" i="1"/>
  <c r="Q198" i="1"/>
  <c r="P198" i="1"/>
  <c r="L198" i="1"/>
  <c r="G177" i="1"/>
  <c r="F177" i="1"/>
  <c r="H177" i="1"/>
  <c r="H136" i="1"/>
  <c r="G136" i="1"/>
  <c r="F136" i="1"/>
  <c r="M114" i="1"/>
  <c r="L114" i="1"/>
  <c r="K114" i="1"/>
  <c r="H90" i="1"/>
  <c r="G90" i="1"/>
  <c r="F90" i="1"/>
  <c r="K47" i="1"/>
  <c r="L47" i="1"/>
  <c r="M47" i="1"/>
  <c r="R15" i="1"/>
  <c r="P15" i="1"/>
  <c r="Q15" i="1"/>
  <c r="I6" i="1"/>
  <c r="K15" i="1"/>
  <c r="M15" i="1"/>
  <c r="L15" i="1"/>
  <c r="K303" i="1"/>
  <c r="M303" i="1"/>
  <c r="L303" i="1"/>
  <c r="H320" i="1"/>
  <c r="G320" i="1"/>
  <c r="F320" i="1"/>
  <c r="R225" i="1"/>
  <c r="Q225" i="1"/>
  <c r="P225" i="1"/>
  <c r="G214" i="1"/>
  <c r="F214" i="1"/>
  <c r="H214" i="1"/>
  <c r="H185" i="1"/>
  <c r="G185" i="1"/>
  <c r="F185" i="1"/>
  <c r="Q130" i="1"/>
  <c r="P130" i="1"/>
  <c r="R130" i="1"/>
  <c r="AL6" i="1"/>
  <c r="AK6" i="1"/>
  <c r="AJ6" i="1"/>
  <c r="K59" i="1"/>
  <c r="L59" i="1"/>
  <c r="M59" i="1"/>
  <c r="Q20" i="1"/>
  <c r="P20" i="1"/>
  <c r="R20" i="1"/>
  <c r="F39" i="1"/>
  <c r="H39" i="1"/>
  <c r="G39" i="1"/>
  <c r="H20" i="1"/>
  <c r="K279" i="1"/>
  <c r="M279" i="1"/>
  <c r="L279" i="1"/>
  <c r="R303" i="1"/>
  <c r="Q303" i="1"/>
  <c r="P303" i="1"/>
  <c r="H296" i="1"/>
  <c r="G296" i="1"/>
  <c r="F296" i="1"/>
  <c r="Q320" i="1"/>
  <c r="P320" i="1"/>
  <c r="R320" i="1"/>
  <c r="M255" i="1"/>
  <c r="L255" i="1"/>
  <c r="K255" i="1"/>
  <c r="M225" i="1"/>
  <c r="L225" i="1"/>
  <c r="K225" i="1"/>
  <c r="M64" i="1"/>
  <c r="L64" i="1"/>
  <c r="K64" i="1"/>
  <c r="AT6" i="1"/>
  <c r="AV6" i="1"/>
  <c r="AU6" i="1"/>
  <c r="L246" i="1"/>
  <c r="K246" i="1"/>
  <c r="M246" i="1"/>
  <c r="M90" i="1"/>
  <c r="L90" i="1"/>
  <c r="K90" i="1"/>
  <c r="R47" i="1"/>
  <c r="P47" i="1"/>
  <c r="Q47" i="1"/>
  <c r="Q404" i="1"/>
  <c r="P404" i="1"/>
  <c r="R404" i="1"/>
  <c r="F377" i="1"/>
  <c r="H377" i="1"/>
  <c r="G377" i="1"/>
  <c r="H404" i="1"/>
  <c r="G404" i="1"/>
  <c r="F404" i="1"/>
  <c r="M377" i="1"/>
  <c r="L377" i="1"/>
  <c r="K377" i="1"/>
  <c r="R363" i="1"/>
  <c r="Q363" i="1"/>
  <c r="P363" i="1"/>
  <c r="G352" i="1"/>
  <c r="F352" i="1"/>
  <c r="H352" i="1"/>
  <c r="H286" i="1"/>
  <c r="G286" i="1"/>
  <c r="F286" i="1"/>
  <c r="F261" i="1"/>
  <c r="H261" i="1"/>
  <c r="G261" i="1"/>
  <c r="F235" i="1"/>
  <c r="H235" i="1"/>
  <c r="G235" i="1"/>
  <c r="M261" i="1"/>
  <c r="L261" i="1"/>
  <c r="K261" i="1"/>
  <c r="H303" i="1"/>
  <c r="G225" i="1"/>
  <c r="K214" i="1"/>
  <c r="M214" i="1"/>
  <c r="L214" i="1"/>
  <c r="M235" i="1"/>
  <c r="L235" i="1"/>
  <c r="K235" i="1"/>
  <c r="M168" i="1"/>
  <c r="L168" i="1"/>
  <c r="K168" i="1"/>
  <c r="H168" i="1"/>
  <c r="G168" i="1"/>
  <c r="F168" i="1"/>
  <c r="H144" i="1"/>
  <c r="G144" i="1"/>
  <c r="F144" i="1"/>
  <c r="N6" i="1"/>
  <c r="Q114" i="1"/>
  <c r="P114" i="1"/>
  <c r="R114" i="1"/>
  <c r="R97" i="1"/>
  <c r="P97" i="1"/>
  <c r="Q97" i="1"/>
  <c r="R73" i="1"/>
  <c r="Q73" i="1"/>
  <c r="P73" i="1"/>
  <c r="F59" i="1"/>
  <c r="G59" i="1"/>
  <c r="H59" i="1"/>
  <c r="G15" i="1"/>
  <c r="H15" i="1"/>
  <c r="F15" i="1"/>
  <c r="L130" i="1"/>
  <c r="D6" i="1"/>
  <c r="G29" i="1"/>
  <c r="H29" i="1"/>
  <c r="F29" i="1"/>
  <c r="AP6" i="1"/>
  <c r="F6" i="1" l="1"/>
  <c r="G6" i="1"/>
  <c r="H6" i="1"/>
  <c r="K6" i="1"/>
  <c r="M6" i="1"/>
  <c r="L6" i="1"/>
  <c r="R6" i="1"/>
  <c r="Q6" i="1"/>
  <c r="P6" i="1"/>
</calcChain>
</file>

<file path=xl/comments1.xml><?xml version="1.0" encoding="utf-8"?>
<comments xmlns="http://schemas.openxmlformats.org/spreadsheetml/2006/main">
  <authors>
    <author>ramona.garner</author>
  </authors>
  <commentList>
    <comment ref="X6" authorId="0" shapeId="0">
      <text>
        <r>
          <rPr>
            <b/>
            <sz val="10"/>
            <color indexed="81"/>
            <rFont val="Tahoma"/>
            <family val="2"/>
          </rPr>
          <t>ramona.garner:</t>
        </r>
        <r>
          <rPr>
            <sz val="10"/>
            <color indexed="81"/>
            <rFont val="Tahoma"/>
            <family val="2"/>
          </rPr>
          <t xml:space="preserve">
Added 15.50 item # difference 439 and 442</t>
        </r>
      </text>
    </comment>
    <comment ref="AC6" authorId="0" shapeId="0">
      <text>
        <r>
          <rPr>
            <b/>
            <sz val="10"/>
            <color indexed="81"/>
            <rFont val="Tahoma"/>
            <family val="2"/>
          </rPr>
          <t>ramona.garner:</t>
        </r>
        <r>
          <rPr>
            <sz val="10"/>
            <color indexed="81"/>
            <rFont val="Tahoma"/>
            <family val="2"/>
          </rPr>
          <t xml:space="preserve">
Added 11.59 item # difference 439 and 442</t>
        </r>
      </text>
    </comment>
    <comment ref="AH6" authorId="0" shapeId="0">
      <text>
        <r>
          <rPr>
            <b/>
            <sz val="10"/>
            <color indexed="81"/>
            <rFont val="Tahoma"/>
            <family val="2"/>
          </rPr>
          <t>ramona.garner:</t>
        </r>
        <r>
          <rPr>
            <sz val="10"/>
            <color indexed="81"/>
            <rFont val="Tahoma"/>
            <family val="2"/>
          </rPr>
          <t xml:space="preserve">
Added 11.86 item # difference 439 and 442</t>
        </r>
      </text>
    </comment>
  </commentList>
</comments>
</file>

<file path=xl/sharedStrings.xml><?xml version="1.0" encoding="utf-8"?>
<sst xmlns="http://schemas.openxmlformats.org/spreadsheetml/2006/main" count="827" uniqueCount="678">
  <si>
    <t>FY 2015–2016</t>
  </si>
  <si>
    <t>FY 2014–2015</t>
  </si>
  <si>
    <t>FY 2013–2014</t>
  </si>
  <si>
    <t>FY 2012–2013</t>
  </si>
  <si>
    <t>FY 2011–2012</t>
  </si>
  <si>
    <t>FY 2010–2011</t>
  </si>
  <si>
    <t>FY 2009–2010</t>
  </si>
  <si>
    <t>FY 2008–2009</t>
  </si>
  <si>
    <t>FY 2007–2008</t>
  </si>
  <si>
    <t>FY 2006–2007</t>
  </si>
  <si>
    <t>FY 2005–2006</t>
  </si>
  <si>
    <t>hide</t>
  </si>
  <si>
    <t>Total Fund Balance</t>
  </si>
  <si>
    <t>% Change Between</t>
  </si>
  <si>
    <t>HIDE</t>
  </si>
  <si>
    <t>Total Fund</t>
  </si>
  <si>
    <t>Total</t>
  </si>
  <si>
    <t>Per</t>
  </si>
  <si>
    <t>15–16 &amp;</t>
  </si>
  <si>
    <t>14–15 &amp;</t>
  </si>
  <si>
    <t>13–14 &amp;</t>
  </si>
  <si>
    <t>12–13 &amp;</t>
  </si>
  <si>
    <t>11–12 &amp;</t>
  </si>
  <si>
    <t>10–11 &amp;</t>
  </si>
  <si>
    <t>09–10 &amp;</t>
  </si>
  <si>
    <t>08–09 &amp;</t>
  </si>
  <si>
    <t>07–08 &amp;</t>
  </si>
  <si>
    <t>06–07 &amp;</t>
  </si>
  <si>
    <t>County</t>
  </si>
  <si>
    <t>District</t>
  </si>
  <si>
    <t>Balance</t>
  </si>
  <si>
    <t>Enrollment</t>
  </si>
  <si>
    <t>Pupil</t>
  </si>
  <si>
    <t>14–15</t>
  </si>
  <si>
    <t>13–14</t>
  </si>
  <si>
    <t>12–13</t>
  </si>
  <si>
    <t>11–12</t>
  </si>
  <si>
    <t>10–11</t>
  </si>
  <si>
    <t>09–10</t>
  </si>
  <si>
    <t>08–09</t>
  </si>
  <si>
    <t>07–08</t>
  </si>
  <si>
    <t>06–07</t>
  </si>
  <si>
    <t>05–06</t>
  </si>
  <si>
    <t>State Total</t>
  </si>
  <si>
    <t>Adams Co.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</si>
  <si>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</si>
  <si>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</si>
  <si>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</si>
  <si>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</si>
  <si>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</si>
  <si>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</si>
  <si>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</si>
  <si>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</si>
  <si>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</si>
  <si>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</si>
  <si>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County Totals</t>
  </si>
  <si>
    <t>Asotin Co.</t>
  </si>
  <si>
    <t>02250</t>
  </si>
  <si>
    <t>Clarkston</t>
  </si>
  <si>
    <t>02420</t>
  </si>
  <si>
    <t>Asotin</t>
  </si>
  <si>
    <t>Benton Co.</t>
  </si>
  <si>
    <t>03017</t>
  </si>
  <si>
    <t>Kennewick</t>
  </si>
  <si>
    <t>03050</t>
  </si>
  <si>
    <t>Paterson</t>
  </si>
  <si>
    <t>03052</t>
  </si>
  <si>
    <t>Kiona-Benton</t>
  </si>
  <si>
    <t>03053</t>
  </si>
  <si>
    <t>Finley</t>
  </si>
  <si>
    <t>03116</t>
  </si>
  <si>
    <t>Prosser</t>
  </si>
  <si>
    <t>03400</t>
  </si>
  <si>
    <t>Richland</t>
  </si>
  <si>
    <t>Chelan Co.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</si>
  <si>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</si>
  <si>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</si>
  <si>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</si>
  <si>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</si>
  <si>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</si>
  <si>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</si>
  <si>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</si>
  <si>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</si>
  <si>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</si>
  <si>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</si>
  <si>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</si>
  <si>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</si>
  <si>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</si>
  <si>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</si>
  <si>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Clallam Co.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</si>
  <si>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</si>
  <si>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</si>
  <si>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</si>
  <si>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</si>
  <si>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</si>
  <si>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</si>
  <si>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</si>
  <si>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</si>
  <si>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</si>
  <si>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</si>
  <si>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Clark Co.</t>
  </si>
  <si>
    <t>06037</t>
  </si>
  <si>
    <t>Vancouver</t>
  </si>
  <si>
    <t>06098</t>
  </si>
  <si>
    <t>Hockinson</t>
  </si>
  <si>
    <t>06101</t>
  </si>
  <si>
    <t>La Center</t>
  </si>
  <si>
    <t>06103</t>
  </si>
  <si>
    <t>Green Mountain</t>
  </si>
  <si>
    <t>06112</t>
  </si>
  <si>
    <t>Washougal</t>
  </si>
  <si>
    <t>06114</t>
  </si>
  <si>
    <t>Evergreen</t>
  </si>
  <si>
    <t>06117</t>
  </si>
  <si>
    <t>Camas</t>
  </si>
  <si>
    <t>06119</t>
  </si>
  <si>
    <t>Battle Ground</t>
  </si>
  <si>
    <t>06122</t>
  </si>
  <si>
    <t>Ridgefield</t>
  </si>
  <si>
    <t>Columbia Co.</t>
  </si>
  <si>
    <t>07002</t>
  </si>
  <si>
    <t>Dayton</t>
  </si>
  <si>
    <t>07035</t>
  </si>
  <si>
    <t>Starbuck</t>
  </si>
  <si>
    <t>Cowlitz Co.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</si>
  <si>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</si>
  <si>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</si>
  <si>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</si>
  <si>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</si>
  <si>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</si>
  <si>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</si>
  <si>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</si>
  <si>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</si>
  <si>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</si>
  <si>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</si>
  <si>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</si>
  <si>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</si>
  <si>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Douglas Co.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</si>
  <si>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</si>
  <si>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</si>
  <si>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</si>
  <si>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</si>
  <si>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</si>
  <si>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</si>
  <si>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</si>
  <si>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</si>
  <si>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</si>
  <si>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</si>
  <si>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</si>
  <si>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</si>
  <si>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Ferry Co.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</si>
  <si>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</si>
  <si>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</si>
  <si>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</si>
  <si>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</si>
  <si>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</si>
  <si>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</si>
  <si>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</si>
  <si>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</si>
  <si>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</si>
  <si>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</si>
  <si>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Franklin Co.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</si>
  <si>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</si>
  <si>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</si>
  <si>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</si>
  <si>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</si>
  <si>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</si>
  <si>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</si>
  <si>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</si>
  <si>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</si>
  <si>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Garfield Co.</t>
  </si>
  <si>
    <t>12110</t>
  </si>
  <si>
    <t>Pomeroy</t>
  </si>
  <si>
    <t>Grant Co.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</si>
  <si>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</si>
  <si>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</si>
  <si>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</si>
  <si>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</si>
  <si>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</si>
  <si>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</si>
  <si>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</si>
  <si>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</si>
  <si>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</si>
  <si>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</si>
  <si>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</si>
  <si>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</si>
  <si>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</si>
  <si>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</si>
  <si>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</si>
  <si>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</si>
  <si>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</si>
  <si>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</si>
  <si>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</si>
  <si>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</si>
  <si>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Grays Harbor Co.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</si>
  <si>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</si>
  <si>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</si>
  <si>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</si>
  <si>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</si>
  <si>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</si>
  <si>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</si>
  <si>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</si>
  <si>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</si>
  <si>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</si>
  <si>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</si>
  <si>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</si>
  <si>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</si>
  <si>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</si>
  <si>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</si>
  <si>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</si>
  <si>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Lake 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</si>
  <si>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</si>
  <si>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</si>
  <si>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</si>
  <si>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</si>
  <si>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</si>
  <si>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</si>
  <si>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</si>
  <si>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</si>
  <si>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</si>
  <si>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</si>
  <si>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Island Co.</t>
  </si>
  <si>
    <t>15201</t>
  </si>
  <si>
    <t>Oak Harbor</t>
  </si>
  <si>
    <t>15204</t>
  </si>
  <si>
    <t>Coupeville</t>
  </si>
  <si>
    <t>15206</t>
  </si>
  <si>
    <t>South Whidbey</t>
  </si>
  <si>
    <t>Jefferson Co.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</si>
  <si>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</si>
  <si>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</si>
  <si>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</si>
  <si>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</si>
  <si>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</si>
  <si>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</si>
  <si>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</si>
  <si>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</si>
  <si>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</si>
  <si>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</si>
  <si>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King Co.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</si>
  <si>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</si>
  <si>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</si>
  <si>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</si>
  <si>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</si>
  <si>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</si>
  <si>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</si>
  <si>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</si>
  <si>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</si>
  <si>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</si>
  <si>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</si>
  <si>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</si>
  <si>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</si>
  <si>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</si>
  <si>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</si>
  <si>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</si>
  <si>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</si>
  <si>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</si>
  <si>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</si>
  <si>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</si>
  <si>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</si>
  <si>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</si>
  <si>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</si>
  <si>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</si>
  <si>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</si>
  <si>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</si>
  <si>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</si>
  <si>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</si>
  <si>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</si>
  <si>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</si>
  <si>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</si>
  <si>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</si>
  <si>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</si>
  <si>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</si>
  <si>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</si>
  <si>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</si>
  <si>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</si>
  <si>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</si>
  <si>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</si>
  <si>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17901</t>
  </si>
  <si>
    <t>First Place</t>
  </si>
  <si>
    <t>17903</t>
  </si>
  <si>
    <t>Muckleshoot Tribal</t>
  </si>
  <si>
    <t>Kitsap Co.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</si>
  <si>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</si>
  <si>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</si>
  <si>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</si>
  <si>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</si>
  <si>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</si>
  <si>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</si>
  <si>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</si>
  <si>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</si>
  <si>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</si>
  <si>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</si>
  <si>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</si>
  <si>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 Tribal</t>
  </si>
  <si>
    <t>Kittitas Co.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</si>
  <si>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</si>
  <si>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</si>
  <si>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</si>
  <si>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</si>
  <si>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</si>
  <si>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</si>
  <si>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</si>
  <si>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</si>
  <si>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</si>
  <si>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</si>
  <si>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</si>
  <si>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</si>
  <si>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Klickitat Co.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</si>
  <si>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</si>
  <si>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</si>
  <si>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</si>
  <si>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</si>
  <si>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</si>
  <si>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</si>
  <si>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</si>
  <si>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</si>
  <si>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</si>
  <si>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</si>
  <si>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</si>
  <si>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</si>
  <si>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</si>
  <si>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</si>
  <si>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</si>
  <si>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</si>
  <si>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</si>
  <si>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</si>
  <si>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</si>
  <si>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</si>
  <si>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Lewis Co.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</si>
  <si>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</si>
  <si>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</si>
  <si>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</si>
  <si>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</si>
  <si>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</si>
  <si>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</si>
  <si>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</si>
  <si>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</si>
  <si>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</si>
  <si>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</si>
  <si>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</si>
  <si>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</si>
  <si>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</si>
  <si>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</si>
  <si>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</si>
  <si>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</si>
  <si>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</si>
  <si>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</si>
  <si>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</si>
  <si>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</si>
  <si>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</si>
  <si>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</si>
  <si>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</si>
  <si>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</si>
  <si>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</si>
  <si>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</si>
  <si>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Lincoln Co.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</si>
  <si>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</si>
  <si>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</si>
  <si>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</si>
  <si>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</si>
  <si>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</si>
  <si>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</si>
  <si>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</si>
  <si>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</si>
  <si>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</si>
  <si>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</si>
  <si>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</si>
  <si>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</si>
  <si>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</si>
  <si>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</si>
  <si>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</si>
  <si>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</si>
  <si>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Mason Co.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</si>
  <si>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</si>
  <si>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</si>
  <si>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</si>
  <si>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</si>
  <si>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</si>
  <si>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</si>
  <si>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</si>
  <si>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</si>
  <si>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</si>
  <si>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</si>
  <si>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</si>
  <si>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</si>
  <si>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</si>
  <si>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</si>
  <si>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Okanogan Co.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</si>
  <si>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</si>
  <si>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</si>
  <si>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</si>
  <si>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</si>
  <si>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</si>
  <si>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</si>
  <si>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</si>
  <si>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</si>
  <si>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</si>
  <si>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</si>
  <si>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</si>
  <si>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</si>
  <si>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</si>
  <si>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</si>
  <si>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</si>
  <si>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</si>
  <si>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Pacific Co.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</si>
  <si>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</si>
  <si>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</si>
  <si>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</si>
  <si>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</si>
  <si>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</si>
  <si>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</si>
  <si>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</si>
  <si>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</si>
  <si>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</si>
  <si>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</si>
  <si>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25200</t>
  </si>
  <si>
    <t>North River</t>
  </si>
  <si>
    <t>Pend Oreille Co.</t>
  </si>
  <si>
    <t>26056</t>
  </si>
  <si>
    <t>Newport</t>
  </si>
  <si>
    <t>26059</t>
  </si>
  <si>
    <t>Cusick</t>
  </si>
  <si>
    <t>26070</t>
  </si>
  <si>
    <t>Selkirk</t>
  </si>
  <si>
    <t>Pierce Co.</t>
  </si>
  <si>
    <t>27001</t>
  </si>
  <si>
    <t>Steilacoom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</si>
  <si>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</si>
  <si>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</si>
  <si>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</si>
  <si>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</si>
  <si>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</si>
  <si>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</si>
  <si>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</si>
  <si>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</si>
  <si>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</si>
  <si>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</si>
  <si>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</si>
  <si>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</si>
  <si>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</si>
  <si>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</si>
  <si>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</si>
  <si>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</si>
  <si>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</si>
  <si>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</si>
  <si>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</si>
  <si>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</si>
  <si>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</si>
  <si>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</si>
  <si>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</si>
  <si>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</si>
  <si>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</si>
  <si>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</si>
  <si>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</si>
  <si>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</si>
  <si>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San Juan Co.</t>
  </si>
  <si>
    <t>28010</t>
  </si>
  <si>
    <t>Shaw Island</t>
  </si>
  <si>
    <t>28137</t>
  </si>
  <si>
    <t>Orcas Island</t>
  </si>
  <si>
    <t>28144</t>
  </si>
  <si>
    <t>Lopez Island</t>
  </si>
  <si>
    <t>28149</t>
  </si>
  <si>
    <t>San Juan Island</t>
  </si>
  <si>
    <t>Skagit Co.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</si>
  <si>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</si>
  <si>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</si>
  <si>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</si>
  <si>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</si>
  <si>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</si>
  <si>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</si>
  <si>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</si>
  <si>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</si>
  <si>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</si>
  <si>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</si>
  <si>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</si>
  <si>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</si>
  <si>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</si>
  <si>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Mount Vernon</t>
  </si>
  <si>
    <t>Skamania Co.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</si>
  <si>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</si>
  <si>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</si>
  <si>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</si>
  <si>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</si>
  <si>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</si>
  <si>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</si>
  <si>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</si>
  <si>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</si>
  <si>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Snohomish Co.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</si>
  <si>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</si>
  <si>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</si>
  <si>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</si>
  <si>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</si>
  <si>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</si>
  <si>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</si>
  <si>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</si>
  <si>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</si>
  <si>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</si>
  <si>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</si>
  <si>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</si>
  <si>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</si>
  <si>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</si>
  <si>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</si>
  <si>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</si>
  <si>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</si>
  <si>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</si>
  <si>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</si>
  <si>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</si>
  <si>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</si>
  <si>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</si>
  <si>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</si>
  <si>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</si>
  <si>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</si>
  <si>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</si>
  <si>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</si>
  <si>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</si>
  <si>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</si>
  <si>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Spokane Co.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</si>
  <si>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</si>
  <si>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</si>
  <si>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</si>
  <si>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</si>
  <si>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</si>
  <si>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</si>
  <si>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</si>
  <si>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</si>
  <si>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</si>
  <si>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</si>
  <si>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</si>
  <si>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</si>
  <si>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</si>
  <si>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</si>
  <si>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</si>
  <si>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</si>
  <si>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</si>
  <si>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</si>
  <si>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</si>
  <si>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</t>
  </si>
  <si>
    <t>32362</t>
  </si>
  <si>
    <t>Liberty</t>
  </si>
  <si>
    <t>32363</t>
  </si>
  <si>
    <t>West Valley</t>
  </si>
  <si>
    <t>32414</t>
  </si>
  <si>
    <t>Deer Park</t>
  </si>
  <si>
    <t>32416</t>
  </si>
  <si>
    <t>Riverside</t>
  </si>
  <si>
    <t>Stevens Co.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</si>
  <si>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</si>
  <si>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</si>
  <si>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</si>
  <si>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</si>
  <si>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</si>
  <si>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</si>
  <si>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</si>
  <si>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</si>
  <si>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</si>
  <si>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</si>
  <si>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</si>
  <si>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</si>
  <si>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</si>
  <si>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</si>
  <si>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</si>
  <si>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33206</t>
  </si>
  <si>
    <t>Columbia</t>
  </si>
  <si>
    <t>33207</t>
  </si>
  <si>
    <t>Mary Walker</t>
  </si>
  <si>
    <t>33211</t>
  </si>
  <si>
    <t>Northport</t>
  </si>
  <si>
    <t>33212</t>
  </si>
  <si>
    <t>Kettle Falls</t>
  </si>
  <si>
    <t>Thurston Co.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</si>
  <si>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</si>
  <si>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</si>
  <si>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</si>
  <si>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</si>
  <si>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</si>
  <si>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</si>
  <si>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</si>
  <si>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</si>
  <si>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</si>
  <si>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</si>
  <si>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</si>
  <si>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</si>
  <si>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</si>
  <si>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</si>
  <si>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</si>
  <si>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</si>
  <si>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Wahkiakum Co.</t>
  </si>
  <si>
    <t>35200</t>
  </si>
  <si>
    <t>Wahkiakum</t>
  </si>
  <si>
    <t>Walla Walla Co.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</si>
  <si>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</si>
  <si>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</si>
  <si>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</si>
  <si>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</si>
  <si>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</si>
  <si>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</si>
  <si>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</si>
  <si>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</si>
  <si>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</si>
  <si>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36401</t>
  </si>
  <si>
    <t>Waitsburg</t>
  </si>
  <si>
    <t>36402</t>
  </si>
  <si>
    <t>Prescott</t>
  </si>
  <si>
    <t>Whatcom Co.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</si>
  <si>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</si>
  <si>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</si>
  <si>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</si>
  <si>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</si>
  <si>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</si>
  <si>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</si>
  <si>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</si>
  <si>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</si>
  <si>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</si>
  <si>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</si>
  <si>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</si>
  <si>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</si>
  <si>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</si>
  <si>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</si>
  <si>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</si>
  <si>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</si>
  <si>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Whitman Co.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</si>
  <si>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</si>
  <si>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</si>
  <si>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</si>
  <si>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</si>
  <si>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</si>
  <si>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</si>
  <si>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</si>
  <si>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</si>
  <si>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</si>
  <si>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</si>
  <si>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</si>
  <si>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</si>
  <si>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</si>
  <si>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</si>
  <si>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</si>
  <si>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</si>
  <si>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</si>
  <si>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</si>
  <si>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</si>
  <si>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</si>
  <si>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</si>
  <si>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</si>
  <si>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</si>
  <si>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</si>
  <si>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</si>
  <si>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</si>
  <si>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Yakima Co.</t>
  </si>
  <si>
    <t>39002</t>
  </si>
  <si>
    <t>Union Gap</t>
  </si>
  <si>
    <t>39003</t>
  </si>
  <si>
    <t>Naches Valley</t>
  </si>
  <si>
    <t>39007</t>
  </si>
  <si>
    <t>Yakima</t>
  </si>
  <si>
    <t>39090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</si>
  <si>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</si>
  <si>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</si>
  <si>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</si>
  <si>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</si>
  <si>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</si>
  <si>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</si>
  <si>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</si>
  <si>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</si>
  <si>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</si>
  <si>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</si>
  <si>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</si>
  <si>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</si>
  <si>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</si>
  <si>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</si>
  <si>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</si>
  <si>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</si>
  <si>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</si>
  <si>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</si>
  <si>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</si>
  <si>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39209</t>
  </si>
  <si>
    <t>Mount Adams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</si>
</sst>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0.0%_);[Red]_(* \(0.0%\);[Red]_(* &quot;0.00 &quot;??_);_(@_)"/>
    <numFmt numFmtId="165" formatCode="_(0.00%_);[Red]_(* \(0.00%\);[Red]_(* &quot;0.00 &quot;??_);_(@_)"/>
    <numFmt numFmtId="166" formatCode="_(#,000.0%_);[Red]_(* \(#,000.0%\);[Red]_(* &quot;0.00 &quot;??_);_(@_)"/>
    <numFmt numFmtId="167" formatCode="_(#,#00.0%_);[Red]_(* \(#,#00.0%\);[Red]_(* &quot;0.00 &quot;??_);_(@_)"/>
  </numFmts>
  <fonts count="11">
    <font>
      <sz val="10"/>
      <name val="Geneva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Geneva"/>
    </font>
    <font>
      <b/>
      <sz val="9"/>
      <name val="MS Sans Serif"/>
      <family val="2"/>
    </font>
    <font>
      <sz val="9"/>
      <name val="MS Sans Serif"/>
      <family val="2"/>
    </font>
    <font>
      <b/>
      <sz val="9"/>
      <name val="Geneva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3" fillId="0" borderId="0" applyFont="0" applyFill="0" applyBorder="0" applyAlignment="0" applyProtection="0"/>
  </cellStyleXfs>
  <cellXfs count="104">
    <xf numFmtId="0" fontId="0" fillId="0" borderId="0" xfId="0"/>
    <xf numFmtId="37" fontId="1" fillId="0" borderId="4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37" fontId="1" fillId="2" borderId="4" xfId="0" applyNumberFormat="1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37" fontId="1" fillId="2" borderId="5" xfId="0" applyNumberFormat="1" applyFont="1" applyFill="1" applyBorder="1" applyAlignment="1">
      <alignment horizontal="centerContinuous"/>
    </xf>
    <xf numFmtId="37" fontId="1" fillId="2" borderId="2" xfId="0" quotePrefix="1" applyNumberFormat="1" applyFont="1" applyFill="1" applyBorder="1" applyAlignment="1">
      <alignment horizontal="centerContinuous"/>
    </xf>
    <xf numFmtId="40" fontId="4" fillId="2" borderId="2" xfId="1" applyFont="1" applyFill="1" applyBorder="1" applyAlignment="1">
      <alignment horizontal="centerContinuous"/>
    </xf>
    <xf numFmtId="39" fontId="4" fillId="2" borderId="2" xfId="0" applyNumberFormat="1" applyFont="1" applyFill="1" applyBorder="1" applyAlignment="1">
      <alignment horizontal="centerContinuous"/>
    </xf>
    <xf numFmtId="39" fontId="4" fillId="2" borderId="7" xfId="0" applyNumberFormat="1" applyFont="1" applyFill="1" applyBorder="1" applyAlignment="1">
      <alignment horizontal="centerContinuous"/>
    </xf>
    <xf numFmtId="0" fontId="5" fillId="0" borderId="0" xfId="0" applyFont="1" applyBorder="1"/>
    <xf numFmtId="0" fontId="4" fillId="0" borderId="8" xfId="0" applyFont="1" applyBorder="1"/>
    <xf numFmtId="37" fontId="1" fillId="0" borderId="1" xfId="0" applyNumberFormat="1" applyFont="1" applyFill="1" applyBorder="1" applyAlignment="1">
      <alignment horizontal="center"/>
    </xf>
    <xf numFmtId="40" fontId="1" fillId="0" borderId="2" xfId="1" applyFont="1" applyBorder="1" applyAlignment="1">
      <alignment horizontal="center"/>
    </xf>
    <xf numFmtId="40" fontId="1" fillId="0" borderId="2" xfId="0" applyNumberFormat="1" applyFont="1" applyFill="1" applyBorder="1" applyAlignment="1">
      <alignment horizontal="center" wrapText="1"/>
    </xf>
    <xf numFmtId="39" fontId="1" fillId="0" borderId="2" xfId="0" applyNumberFormat="1" applyFont="1" applyFill="1" applyBorder="1" applyAlignment="1">
      <alignment horizontal="center" wrapText="1"/>
    </xf>
    <xf numFmtId="39" fontId="1" fillId="0" borderId="7" xfId="0" applyNumberFormat="1" applyFont="1" applyFill="1" applyBorder="1" applyAlignment="1">
      <alignment horizontal="center" wrapText="1"/>
    </xf>
    <xf numFmtId="37" fontId="1" fillId="2" borderId="1" xfId="0" applyNumberFormat="1" applyFont="1" applyFill="1" applyBorder="1" applyAlignment="1">
      <alignment horizontal="center"/>
    </xf>
    <xf numFmtId="40" fontId="1" fillId="0" borderId="2" xfId="1" applyFont="1" applyFill="1" applyBorder="1" applyAlignment="1">
      <alignment horizontal="center"/>
    </xf>
    <xf numFmtId="37" fontId="1" fillId="0" borderId="2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0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left"/>
    </xf>
    <xf numFmtId="37" fontId="1" fillId="0" borderId="8" xfId="0" applyNumberFormat="1" applyFont="1" applyFill="1" applyBorder="1" applyAlignment="1">
      <alignment horizontal="center"/>
    </xf>
    <xf numFmtId="40" fontId="1" fillId="0" borderId="0" xfId="1" applyFont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9" fontId="1" fillId="0" borderId="0" xfId="0" applyNumberFormat="1" applyFont="1" applyFill="1" applyBorder="1" applyAlignment="1">
      <alignment horizontal="center" wrapText="1"/>
    </xf>
    <xf numFmtId="40" fontId="1" fillId="0" borderId="0" xfId="1" applyFont="1" applyFill="1" applyBorder="1" applyAlignment="1">
      <alignment horizontal="center"/>
    </xf>
    <xf numFmtId="39" fontId="1" fillId="0" borderId="10" xfId="0" applyNumberFormat="1" applyFont="1" applyFill="1" applyBorder="1" applyAlignment="1">
      <alignment horizontal="center" wrapText="1"/>
    </xf>
    <xf numFmtId="37" fontId="1" fillId="0" borderId="0" xfId="0" applyNumberFormat="1" applyFont="1" applyFill="1" applyBorder="1" applyAlignment="1">
      <alignment horizontal="center"/>
    </xf>
    <xf numFmtId="39" fontId="1" fillId="0" borderId="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left"/>
    </xf>
    <xf numFmtId="37" fontId="1" fillId="0" borderId="11" xfId="1" applyNumberFormat="1" applyFont="1" applyFill="1" applyBorder="1" applyAlignment="1">
      <alignment horizontal="center" wrapText="1"/>
    </xf>
    <xf numFmtId="40" fontId="1" fillId="0" borderId="12" xfId="1" applyFont="1" applyFill="1" applyBorder="1" applyAlignment="1">
      <alignment horizontal="center" wrapText="1"/>
    </xf>
    <xf numFmtId="40" fontId="1" fillId="0" borderId="12" xfId="0" applyNumberFormat="1" applyFont="1" applyFill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37" fontId="1" fillId="0" borderId="12" xfId="1" applyNumberFormat="1" applyFont="1" applyFill="1" applyBorder="1" applyAlignment="1">
      <alignment horizontal="center" wrapText="1"/>
    </xf>
    <xf numFmtId="39" fontId="1" fillId="0" borderId="12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37" fontId="1" fillId="0" borderId="0" xfId="0" applyNumberFormat="1" applyFont="1" applyFill="1" applyBorder="1"/>
    <xf numFmtId="0" fontId="1" fillId="0" borderId="10" xfId="0" applyNumberFormat="1" applyFont="1" applyFill="1" applyBorder="1"/>
    <xf numFmtId="40" fontId="1" fillId="0" borderId="0" xfId="0" applyNumberFormat="1" applyFont="1" applyFill="1" applyBorder="1"/>
    <xf numFmtId="0" fontId="1" fillId="0" borderId="7" xfId="0" applyNumberFormat="1" applyFont="1" applyFill="1" applyBorder="1"/>
    <xf numFmtId="38" fontId="1" fillId="0" borderId="8" xfId="1" applyNumberFormat="1" applyFont="1" applyFill="1" applyBorder="1" applyAlignment="1">
      <alignment horizontal="left"/>
    </xf>
    <xf numFmtId="0" fontId="4" fillId="0" borderId="0" xfId="0" applyFont="1" applyBorder="1"/>
    <xf numFmtId="37" fontId="1" fillId="0" borderId="0" xfId="1" applyNumberFormat="1" applyFont="1" applyFill="1" applyBorder="1"/>
    <xf numFmtId="40" fontId="1" fillId="0" borderId="0" xfId="1" applyFont="1" applyFill="1" applyBorder="1"/>
    <xf numFmtId="164" fontId="1" fillId="0" borderId="0" xfId="0" applyNumberFormat="1" applyFont="1" applyBorder="1"/>
    <xf numFmtId="164" fontId="1" fillId="0" borderId="10" xfId="0" applyNumberFormat="1" applyFont="1" applyBorder="1"/>
    <xf numFmtId="40" fontId="1" fillId="0" borderId="0" xfId="0" applyNumberFormat="1" applyFont="1" applyBorder="1"/>
    <xf numFmtId="0" fontId="6" fillId="2" borderId="8" xfId="0" applyFont="1" applyFill="1" applyBorder="1"/>
    <xf numFmtId="3" fontId="1" fillId="0" borderId="0" xfId="0" applyNumberFormat="1" applyFont="1" applyFill="1" applyBorder="1"/>
    <xf numFmtId="3" fontId="4" fillId="0" borderId="0" xfId="0" applyNumberFormat="1" applyFont="1" applyBorder="1"/>
    <xf numFmtId="3" fontId="4" fillId="0" borderId="10" xfId="0" applyNumberFormat="1" applyFont="1" applyBorder="1"/>
    <xf numFmtId="0" fontId="7" fillId="0" borderId="8" xfId="0" applyFont="1" applyBorder="1"/>
    <xf numFmtId="0" fontId="4" fillId="0" borderId="0" xfId="0" applyFont="1" applyFill="1" applyBorder="1"/>
    <xf numFmtId="37" fontId="7" fillId="0" borderId="0" xfId="0" applyNumberFormat="1" applyFont="1" applyFill="1" applyBorder="1"/>
    <xf numFmtId="0" fontId="7" fillId="0" borderId="0" xfId="0" applyFont="1" applyFill="1" applyBorder="1"/>
    <xf numFmtId="40" fontId="7" fillId="0" borderId="0" xfId="0" applyNumberFormat="1" applyFont="1" applyFill="1" applyBorder="1"/>
    <xf numFmtId="0" fontId="7" fillId="0" borderId="10" xfId="0" applyFont="1" applyFill="1" applyBorder="1"/>
    <xf numFmtId="165" fontId="7" fillId="0" borderId="10" xfId="0" applyNumberFormat="1" applyFont="1" applyFill="1" applyBorder="1"/>
    <xf numFmtId="0" fontId="1" fillId="0" borderId="8" xfId="0" applyNumberFormat="1" applyFont="1" applyFill="1" applyBorder="1"/>
    <xf numFmtId="0" fontId="4" fillId="0" borderId="0" xfId="0" applyNumberFormat="1" applyFont="1" applyFill="1" applyBorder="1"/>
    <xf numFmtId="3" fontId="1" fillId="0" borderId="10" xfId="0" applyNumberFormat="1" applyFont="1" applyFill="1" applyBorder="1"/>
    <xf numFmtId="165" fontId="1" fillId="0" borderId="10" xfId="0" applyNumberFormat="1" applyFont="1" applyFill="1" applyBorder="1"/>
    <xf numFmtId="3" fontId="4" fillId="0" borderId="0" xfId="0" applyNumberFormat="1" applyFont="1" applyFill="1" applyBorder="1"/>
    <xf numFmtId="37" fontId="4" fillId="0" borderId="0" xfId="1" applyNumberFormat="1" applyFont="1" applyFill="1" applyBorder="1"/>
    <xf numFmtId="40" fontId="4" fillId="0" borderId="0" xfId="1" applyFont="1" applyFill="1" applyBorder="1"/>
    <xf numFmtId="40" fontId="4" fillId="0" borderId="0" xfId="0" applyNumberFormat="1" applyFont="1" applyFill="1" applyBorder="1"/>
    <xf numFmtId="164" fontId="4" fillId="0" borderId="0" xfId="0" applyNumberFormat="1" applyFont="1" applyBorder="1"/>
    <xf numFmtId="164" fontId="4" fillId="0" borderId="10" xfId="0" applyNumberFormat="1" applyFont="1" applyBorder="1"/>
    <xf numFmtId="40" fontId="4" fillId="0" borderId="0" xfId="0" applyNumberFormat="1" applyFont="1" applyBorder="1"/>
    <xf numFmtId="0" fontId="6" fillId="0" borderId="8" xfId="0" applyFont="1" applyBorder="1"/>
    <xf numFmtId="40" fontId="1" fillId="0" borderId="0" xfId="1" applyNumberFormat="1" applyFont="1" applyFill="1" applyBorder="1"/>
    <xf numFmtId="0" fontId="8" fillId="0" borderId="0" xfId="0" applyFont="1" applyBorder="1"/>
    <xf numFmtId="37" fontId="0" fillId="0" borderId="0" xfId="0" applyNumberFormat="1" applyBorder="1"/>
    <xf numFmtId="0" fontId="0" fillId="0" borderId="0" xfId="0" applyBorder="1"/>
    <xf numFmtId="40" fontId="0" fillId="0" borderId="0" xfId="0" applyNumberFormat="1" applyBorder="1"/>
    <xf numFmtId="0" fontId="0" fillId="0" borderId="10" xfId="0" applyBorder="1"/>
    <xf numFmtId="165" fontId="0" fillId="0" borderId="10" xfId="0" applyNumberFormat="1" applyBorder="1"/>
    <xf numFmtId="0" fontId="7" fillId="0" borderId="0" xfId="0" applyFont="1" applyBorder="1"/>
    <xf numFmtId="165" fontId="7" fillId="0" borderId="0" xfId="0" applyNumberFormat="1" applyFont="1" applyFill="1" applyBorder="1"/>
    <xf numFmtId="166" fontId="4" fillId="0" borderId="10" xfId="0" applyNumberFormat="1" applyFont="1" applyBorder="1"/>
    <xf numFmtId="3" fontId="4" fillId="0" borderId="0" xfId="0" quotePrefix="1" applyNumberFormat="1" applyFont="1" applyFill="1" applyBorder="1"/>
    <xf numFmtId="167" fontId="4" fillId="0" borderId="10" xfId="0" applyNumberFormat="1" applyFont="1" applyBorder="1"/>
    <xf numFmtId="49" fontId="4" fillId="0" borderId="0" xfId="0" applyNumberFormat="1" applyFont="1" applyAlignment="1">
      <alignment horizontal="left"/>
    </xf>
    <xf numFmtId="0" fontId="4" fillId="0" borderId="0" xfId="0" applyFont="1" applyFill="1"/>
    <xf numFmtId="37" fontId="4" fillId="0" borderId="0" xfId="0" applyNumberFormat="1" applyFont="1" applyBorder="1"/>
    <xf numFmtId="37" fontId="1" fillId="0" borderId="3" xfId="0" applyNumberFormat="1" applyFont="1" applyFill="1" applyBorder="1" applyAlignment="1">
      <alignment horizontal="center"/>
    </xf>
    <xf numFmtId="37" fontId="1" fillId="0" borderId="9" xfId="0" applyNumberFormat="1" applyFont="1" applyFill="1" applyBorder="1" applyAlignment="1">
      <alignment horizontal="center"/>
    </xf>
    <xf numFmtId="37" fontId="1" fillId="0" borderId="13" xfId="1" applyNumberFormat="1" applyFont="1" applyFill="1" applyBorder="1" applyAlignment="1">
      <alignment horizontal="center" wrapText="1"/>
    </xf>
    <xf numFmtId="37" fontId="1" fillId="2" borderId="2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516/1516%20Financial%20Reporting%20Summary/1516%20Section%203-working/1516%20%239%20Total%20FB-Working%20MJ%20-%20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B by enroll 1516"/>
      <sheetName val="FB by county 1516"/>
      <sheetName val="1516 fund balance data"/>
      <sheetName val="2015-16 Enrollment"/>
      <sheetName val="1415 fund balance data"/>
      <sheetName val="1415 Enrollment"/>
      <sheetName val="1314 fund balance data"/>
      <sheetName val="1314 Enrollment"/>
    </sheetNames>
    <sheetDataSet>
      <sheetData sheetId="0"/>
      <sheetData sheetId="1"/>
      <sheetData sheetId="2">
        <row r="7">
          <cell r="C7">
            <v>2</v>
          </cell>
        </row>
      </sheetData>
      <sheetData sheetId="3">
        <row r="6">
          <cell r="F6" t="str">
            <v>01109</v>
          </cell>
          <cell r="G6">
            <v>1065974</v>
          </cell>
          <cell r="H6">
            <v>1065974</v>
          </cell>
          <cell r="I6">
            <v>2131948</v>
          </cell>
        </row>
        <row r="7">
          <cell r="F7" t="str">
            <v>01122</v>
          </cell>
          <cell r="G7">
            <v>187668.84</v>
          </cell>
          <cell r="H7">
            <v>187668.84</v>
          </cell>
          <cell r="I7">
            <v>375337.68</v>
          </cell>
        </row>
        <row r="8">
          <cell r="F8" t="str">
            <v>01147</v>
          </cell>
          <cell r="G8">
            <v>10039972.08</v>
          </cell>
          <cell r="H8">
            <v>10039972.08</v>
          </cell>
          <cell r="I8">
            <v>20079944.16</v>
          </cell>
        </row>
        <row r="9">
          <cell r="F9" t="str">
            <v>01158</v>
          </cell>
          <cell r="G9">
            <v>380037.3</v>
          </cell>
          <cell r="H9">
            <v>380037.3</v>
          </cell>
          <cell r="I9">
            <v>760074.6</v>
          </cell>
        </row>
        <row r="10">
          <cell r="F10" t="str">
            <v>01160</v>
          </cell>
          <cell r="G10">
            <v>405043.13</v>
          </cell>
          <cell r="H10">
            <v>405043.13</v>
          </cell>
          <cell r="I10">
            <v>810086.26</v>
          </cell>
        </row>
        <row r="11">
          <cell r="F11" t="str">
            <v>02250</v>
          </cell>
          <cell r="G11">
            <v>3116747.72</v>
          </cell>
          <cell r="H11">
            <v>3116747.72</v>
          </cell>
          <cell r="I11">
            <v>6233495.4400000004</v>
          </cell>
        </row>
        <row r="12">
          <cell r="F12" t="str">
            <v>02420</v>
          </cell>
          <cell r="G12">
            <v>1284808.6299999999</v>
          </cell>
          <cell r="H12">
            <v>1284808.6299999999</v>
          </cell>
          <cell r="I12">
            <v>2569617.2599999998</v>
          </cell>
        </row>
        <row r="13">
          <cell r="F13" t="str">
            <v>03017</v>
          </cell>
          <cell r="G13">
            <v>35915602.420000002</v>
          </cell>
          <cell r="H13">
            <v>35915602.420000002</v>
          </cell>
          <cell r="I13">
            <v>71831204.840000004</v>
          </cell>
        </row>
        <row r="14">
          <cell r="F14" t="str">
            <v>03050</v>
          </cell>
          <cell r="G14">
            <v>192405.9</v>
          </cell>
          <cell r="H14">
            <v>192405.9</v>
          </cell>
          <cell r="I14">
            <v>384811.8</v>
          </cell>
        </row>
        <row r="15">
          <cell r="F15" t="str">
            <v>03052</v>
          </cell>
          <cell r="G15">
            <v>1696532.9</v>
          </cell>
          <cell r="H15">
            <v>1696532.9</v>
          </cell>
          <cell r="I15">
            <v>3393065.8</v>
          </cell>
        </row>
        <row r="16">
          <cell r="F16" t="str">
            <v>03053</v>
          </cell>
          <cell r="G16">
            <v>1047979.15</v>
          </cell>
          <cell r="H16">
            <v>1047979.15</v>
          </cell>
          <cell r="I16">
            <v>2095958.3</v>
          </cell>
        </row>
        <row r="17">
          <cell r="F17" t="str">
            <v>03116</v>
          </cell>
          <cell r="G17">
            <v>3183457.04</v>
          </cell>
          <cell r="H17">
            <v>3183457.04</v>
          </cell>
          <cell r="I17">
            <v>6366914.0800000001</v>
          </cell>
        </row>
        <row r="18">
          <cell r="F18" t="str">
            <v>03400</v>
          </cell>
          <cell r="G18">
            <v>19891086.59</v>
          </cell>
          <cell r="H18">
            <v>19891086.59</v>
          </cell>
          <cell r="I18">
            <v>39782173.18</v>
          </cell>
        </row>
        <row r="19">
          <cell r="F19" t="str">
            <v>04019</v>
          </cell>
          <cell r="G19">
            <v>485554.27</v>
          </cell>
          <cell r="H19">
            <v>485554.27</v>
          </cell>
          <cell r="I19">
            <v>971108.54</v>
          </cell>
        </row>
        <row r="20">
          <cell r="F20" t="str">
            <v>04069</v>
          </cell>
          <cell r="G20">
            <v>463884.74</v>
          </cell>
          <cell r="H20">
            <v>463884.74</v>
          </cell>
          <cell r="I20">
            <v>927769.48</v>
          </cell>
        </row>
        <row r="21">
          <cell r="F21" t="str">
            <v>04127</v>
          </cell>
          <cell r="G21">
            <v>827095.97</v>
          </cell>
          <cell r="H21">
            <v>827095.97</v>
          </cell>
          <cell r="I21">
            <v>1654191.94</v>
          </cell>
        </row>
        <row r="22">
          <cell r="F22" t="str">
            <v>04129</v>
          </cell>
          <cell r="G22">
            <v>1230921.57</v>
          </cell>
          <cell r="H22">
            <v>1230921.57</v>
          </cell>
          <cell r="I22">
            <v>2461843.14</v>
          </cell>
        </row>
        <row r="23">
          <cell r="F23" t="str">
            <v>04222</v>
          </cell>
          <cell r="G23">
            <v>1634895.58</v>
          </cell>
          <cell r="H23">
            <v>1634895.58</v>
          </cell>
          <cell r="I23">
            <v>3269791.16</v>
          </cell>
        </row>
        <row r="24">
          <cell r="F24" t="str">
            <v>04228</v>
          </cell>
          <cell r="G24">
            <v>1376261.93</v>
          </cell>
          <cell r="H24">
            <v>1376261.93</v>
          </cell>
          <cell r="I24">
            <v>2752523.86</v>
          </cell>
        </row>
        <row r="25">
          <cell r="F25" t="str">
            <v>04246</v>
          </cell>
          <cell r="G25">
            <v>12134511.960000001</v>
          </cell>
          <cell r="H25">
            <v>12134511.960000001</v>
          </cell>
          <cell r="I25">
            <v>24269023.920000002</v>
          </cell>
        </row>
        <row r="26">
          <cell r="F26" t="str">
            <v>05121</v>
          </cell>
          <cell r="G26">
            <v>6600870.6399999997</v>
          </cell>
          <cell r="H26">
            <v>6600870.6399999997</v>
          </cell>
          <cell r="I26">
            <v>13201741.279999999</v>
          </cell>
        </row>
        <row r="27">
          <cell r="F27" t="str">
            <v>05313</v>
          </cell>
          <cell r="G27">
            <v>1050279.4099999999</v>
          </cell>
          <cell r="H27">
            <v>1050279.4099999999</v>
          </cell>
          <cell r="I27">
            <v>2100558.8199999998</v>
          </cell>
        </row>
        <row r="28">
          <cell r="F28" t="str">
            <v>05323</v>
          </cell>
          <cell r="G28">
            <v>1929870.02</v>
          </cell>
          <cell r="H28">
            <v>1929870.02</v>
          </cell>
          <cell r="I28">
            <v>3859740.04</v>
          </cell>
        </row>
        <row r="29">
          <cell r="F29" t="str">
            <v>05401</v>
          </cell>
          <cell r="G29">
            <v>1614784.83</v>
          </cell>
          <cell r="H29">
            <v>1614784.83</v>
          </cell>
          <cell r="I29">
            <v>3229569.66</v>
          </cell>
        </row>
        <row r="30">
          <cell r="F30" t="str">
            <v>05402</v>
          </cell>
          <cell r="G30">
            <v>1875431.68</v>
          </cell>
          <cell r="H30">
            <v>1875431.68</v>
          </cell>
          <cell r="I30">
            <v>3750863.36</v>
          </cell>
        </row>
        <row r="31">
          <cell r="F31" t="str">
            <v>06037</v>
          </cell>
          <cell r="G31">
            <v>30943130.670000002</v>
          </cell>
          <cell r="H31">
            <v>30943130.670000002</v>
          </cell>
          <cell r="I31">
            <v>61886261.340000004</v>
          </cell>
        </row>
        <row r="32">
          <cell r="F32" t="str">
            <v>06098</v>
          </cell>
          <cell r="G32">
            <v>2711108.59</v>
          </cell>
          <cell r="H32">
            <v>2711108.59</v>
          </cell>
          <cell r="I32">
            <v>5422217.1799999997</v>
          </cell>
        </row>
        <row r="33">
          <cell r="F33" t="str">
            <v>06101</v>
          </cell>
          <cell r="G33">
            <v>1403657.73</v>
          </cell>
          <cell r="H33">
            <v>1403657.73</v>
          </cell>
          <cell r="I33">
            <v>2807315.46</v>
          </cell>
        </row>
        <row r="34">
          <cell r="F34" t="str">
            <v>06103</v>
          </cell>
          <cell r="G34">
            <v>153118.49</v>
          </cell>
          <cell r="H34">
            <v>153118.49</v>
          </cell>
          <cell r="I34">
            <v>306236.98</v>
          </cell>
        </row>
        <row r="35">
          <cell r="F35" t="str">
            <v>06112</v>
          </cell>
          <cell r="G35">
            <v>8558111.7200000007</v>
          </cell>
          <cell r="H35">
            <v>8558111.7200000007</v>
          </cell>
          <cell r="I35">
            <v>17116223.440000001</v>
          </cell>
        </row>
        <row r="36">
          <cell r="F36" t="str">
            <v>06114</v>
          </cell>
          <cell r="G36">
            <v>28012474.719999999</v>
          </cell>
          <cell r="H36">
            <v>28012474.719999999</v>
          </cell>
          <cell r="I36">
            <v>56024949.439999998</v>
          </cell>
        </row>
        <row r="37">
          <cell r="F37" t="str">
            <v>06117</v>
          </cell>
          <cell r="G37">
            <v>8717600.9800000004</v>
          </cell>
          <cell r="H37">
            <v>8717600.9800000004</v>
          </cell>
          <cell r="I37">
            <v>17435201.960000001</v>
          </cell>
        </row>
        <row r="38">
          <cell r="F38" t="str">
            <v>06119</v>
          </cell>
          <cell r="G38">
            <v>7428432.6900000004</v>
          </cell>
          <cell r="H38">
            <v>7428432.6900000004</v>
          </cell>
          <cell r="I38">
            <v>14856865.380000001</v>
          </cell>
        </row>
        <row r="39">
          <cell r="F39" t="str">
            <v>06122</v>
          </cell>
          <cell r="G39">
            <v>2716405.7599999998</v>
          </cell>
          <cell r="H39">
            <v>2716405.7599999998</v>
          </cell>
          <cell r="I39">
            <v>5432811.5199999996</v>
          </cell>
        </row>
        <row r="40">
          <cell r="F40" t="str">
            <v>07002</v>
          </cell>
          <cell r="G40">
            <v>363920.76</v>
          </cell>
          <cell r="H40">
            <v>363920.76</v>
          </cell>
          <cell r="I40">
            <v>727841.52</v>
          </cell>
        </row>
        <row r="41">
          <cell r="F41" t="str">
            <v>07035</v>
          </cell>
          <cell r="G41">
            <v>449081.71</v>
          </cell>
          <cell r="H41">
            <v>449081.71</v>
          </cell>
          <cell r="I41">
            <v>898163.42</v>
          </cell>
        </row>
        <row r="42">
          <cell r="F42" t="str">
            <v>08122</v>
          </cell>
          <cell r="G42">
            <v>10516578.689999999</v>
          </cell>
          <cell r="H42">
            <v>10516578.689999999</v>
          </cell>
          <cell r="I42">
            <v>21033157.379999999</v>
          </cell>
        </row>
        <row r="43">
          <cell r="F43" t="str">
            <v>08130</v>
          </cell>
          <cell r="G43">
            <v>1542206.64</v>
          </cell>
          <cell r="H43">
            <v>1542206.64</v>
          </cell>
          <cell r="I43">
            <v>3084413.28</v>
          </cell>
        </row>
        <row r="44">
          <cell r="F44" t="str">
            <v>08401</v>
          </cell>
          <cell r="G44">
            <v>3328967.46</v>
          </cell>
          <cell r="H44">
            <v>3328967.46</v>
          </cell>
          <cell r="I44">
            <v>6657934.9199999999</v>
          </cell>
        </row>
        <row r="45">
          <cell r="F45" t="str">
            <v>08402</v>
          </cell>
          <cell r="G45">
            <v>1434162.83</v>
          </cell>
          <cell r="H45">
            <v>1434162.83</v>
          </cell>
          <cell r="I45">
            <v>2868325.66</v>
          </cell>
        </row>
        <row r="46">
          <cell r="F46" t="str">
            <v>08404</v>
          </cell>
          <cell r="G46">
            <v>2676560.2400000002</v>
          </cell>
          <cell r="H46">
            <v>2676560.2400000002</v>
          </cell>
          <cell r="I46">
            <v>5353120.4800000004</v>
          </cell>
        </row>
        <row r="47">
          <cell r="F47" t="str">
            <v>08458</v>
          </cell>
          <cell r="G47">
            <v>4780533.17</v>
          </cell>
          <cell r="H47">
            <v>4780533.17</v>
          </cell>
          <cell r="I47">
            <v>9561066.3399999999</v>
          </cell>
        </row>
        <row r="48">
          <cell r="F48" t="str">
            <v>09013</v>
          </cell>
          <cell r="G48">
            <v>588504.74</v>
          </cell>
          <cell r="H48">
            <v>588504.74</v>
          </cell>
          <cell r="I48">
            <v>1177009.48</v>
          </cell>
        </row>
        <row r="49">
          <cell r="F49" t="str">
            <v>09075</v>
          </cell>
          <cell r="G49">
            <v>602562.64</v>
          </cell>
          <cell r="H49">
            <v>602562.64</v>
          </cell>
          <cell r="I49">
            <v>1205125.28</v>
          </cell>
        </row>
        <row r="50">
          <cell r="F50" t="str">
            <v>09102</v>
          </cell>
          <cell r="G50">
            <v>240528.76</v>
          </cell>
          <cell r="H50">
            <v>240528.76</v>
          </cell>
          <cell r="I50">
            <v>481057.52</v>
          </cell>
        </row>
        <row r="51">
          <cell r="F51" t="str">
            <v>09206</v>
          </cell>
          <cell r="G51">
            <v>14093835.6</v>
          </cell>
          <cell r="H51">
            <v>14093835.6</v>
          </cell>
          <cell r="I51">
            <v>28187671.199999999</v>
          </cell>
        </row>
        <row r="52">
          <cell r="F52" t="str">
            <v>09207</v>
          </cell>
          <cell r="G52">
            <v>549211.75</v>
          </cell>
          <cell r="H52">
            <v>549211.75</v>
          </cell>
          <cell r="I52">
            <v>1098423.5</v>
          </cell>
        </row>
        <row r="53">
          <cell r="F53" t="str">
            <v>09209</v>
          </cell>
          <cell r="G53">
            <v>665930.35</v>
          </cell>
          <cell r="H53">
            <v>665930.35</v>
          </cell>
          <cell r="I53">
            <v>1331860.7</v>
          </cell>
        </row>
        <row r="54">
          <cell r="F54" t="str">
            <v>10003</v>
          </cell>
          <cell r="G54">
            <v>387176.57</v>
          </cell>
          <cell r="H54">
            <v>387176.57</v>
          </cell>
          <cell r="I54">
            <v>774353.14</v>
          </cell>
        </row>
        <row r="55">
          <cell r="F55" t="str">
            <v>10050</v>
          </cell>
          <cell r="G55">
            <v>547140.1</v>
          </cell>
          <cell r="H55">
            <v>547140.1</v>
          </cell>
          <cell r="I55">
            <v>1094280.2</v>
          </cell>
        </row>
        <row r="56">
          <cell r="F56" t="str">
            <v>10065</v>
          </cell>
          <cell r="G56">
            <v>154148.85</v>
          </cell>
          <cell r="H56">
            <v>154148.85</v>
          </cell>
          <cell r="I56">
            <v>308297.7</v>
          </cell>
        </row>
        <row r="57">
          <cell r="F57" t="str">
            <v>10070</v>
          </cell>
          <cell r="G57">
            <v>1414176.75</v>
          </cell>
          <cell r="H57">
            <v>1414176.75</v>
          </cell>
          <cell r="I57">
            <v>2828353.5</v>
          </cell>
        </row>
        <row r="58">
          <cell r="F58" t="str">
            <v>10309</v>
          </cell>
          <cell r="G58">
            <v>697780.75</v>
          </cell>
          <cell r="H58">
            <v>697780.75</v>
          </cell>
          <cell r="I58">
            <v>1395561.5</v>
          </cell>
        </row>
        <row r="59">
          <cell r="F59" t="str">
            <v>11001</v>
          </cell>
          <cell r="G59">
            <v>26148791.73</v>
          </cell>
          <cell r="H59">
            <v>26148791.73</v>
          </cell>
          <cell r="I59">
            <v>52297583.460000001</v>
          </cell>
        </row>
        <row r="60">
          <cell r="F60" t="str">
            <v>11051</v>
          </cell>
          <cell r="G60">
            <v>2852210.98</v>
          </cell>
          <cell r="H60">
            <v>2852210.98</v>
          </cell>
          <cell r="I60">
            <v>5704421.96</v>
          </cell>
        </row>
        <row r="61">
          <cell r="F61" t="str">
            <v>11054</v>
          </cell>
          <cell r="G61">
            <v>350057.48</v>
          </cell>
          <cell r="H61">
            <v>350057.48</v>
          </cell>
          <cell r="I61">
            <v>700114.96</v>
          </cell>
        </row>
        <row r="62">
          <cell r="F62" t="str">
            <v>11056</v>
          </cell>
          <cell r="G62">
            <v>1059747.46</v>
          </cell>
          <cell r="H62">
            <v>1059747.46</v>
          </cell>
          <cell r="I62">
            <v>2119494.92</v>
          </cell>
        </row>
        <row r="63">
          <cell r="F63" t="str">
            <v>12110</v>
          </cell>
          <cell r="G63">
            <v>531776.07999999996</v>
          </cell>
          <cell r="H63">
            <v>531776.07999999996</v>
          </cell>
          <cell r="I63">
            <v>1063552.1599999999</v>
          </cell>
        </row>
        <row r="64">
          <cell r="F64" t="str">
            <v>13073</v>
          </cell>
          <cell r="G64">
            <v>3326373.12</v>
          </cell>
          <cell r="H64">
            <v>3326373.12</v>
          </cell>
          <cell r="I64">
            <v>6652746.2400000002</v>
          </cell>
        </row>
        <row r="65">
          <cell r="F65" t="str">
            <v>13144</v>
          </cell>
          <cell r="G65">
            <v>7162680.7000000002</v>
          </cell>
          <cell r="H65">
            <v>7162680.7000000002</v>
          </cell>
          <cell r="I65">
            <v>14325361.4</v>
          </cell>
        </row>
        <row r="66">
          <cell r="F66" t="str">
            <v>13146</v>
          </cell>
          <cell r="G66">
            <v>2429496.94</v>
          </cell>
          <cell r="H66">
            <v>2429496.94</v>
          </cell>
          <cell r="I66">
            <v>4858993.88</v>
          </cell>
        </row>
        <row r="67">
          <cell r="F67" t="str">
            <v>13151</v>
          </cell>
          <cell r="G67">
            <v>1457029.38</v>
          </cell>
          <cell r="H67">
            <v>1457029.38</v>
          </cell>
          <cell r="I67">
            <v>2914058.76</v>
          </cell>
        </row>
        <row r="68">
          <cell r="F68" t="str">
            <v>13156</v>
          </cell>
          <cell r="G68">
            <v>905852.93</v>
          </cell>
          <cell r="H68">
            <v>905852.93</v>
          </cell>
          <cell r="I68">
            <v>1811705.86</v>
          </cell>
        </row>
        <row r="69">
          <cell r="F69" t="str">
            <v>13160</v>
          </cell>
          <cell r="G69">
            <v>3580163.66</v>
          </cell>
          <cell r="H69">
            <v>3580163.66</v>
          </cell>
          <cell r="I69">
            <v>7160327.3200000003</v>
          </cell>
        </row>
        <row r="70">
          <cell r="F70" t="str">
            <v>13161</v>
          </cell>
          <cell r="G70">
            <v>14857190.210000001</v>
          </cell>
          <cell r="H70">
            <v>14857190.210000001</v>
          </cell>
          <cell r="I70">
            <v>29714380.420000002</v>
          </cell>
        </row>
        <row r="71">
          <cell r="F71" t="str">
            <v>13165</v>
          </cell>
          <cell r="G71">
            <v>8352574.4100000001</v>
          </cell>
          <cell r="H71">
            <v>8352574.4100000001</v>
          </cell>
          <cell r="I71">
            <v>16705148.82</v>
          </cell>
        </row>
        <row r="72">
          <cell r="F72" t="str">
            <v>13167</v>
          </cell>
          <cell r="G72">
            <v>854749.63</v>
          </cell>
          <cell r="H72">
            <v>854749.63</v>
          </cell>
          <cell r="I72">
            <v>1709499.26</v>
          </cell>
        </row>
        <row r="73">
          <cell r="F73" t="str">
            <v>13301</v>
          </cell>
          <cell r="G73">
            <v>808389.52</v>
          </cell>
          <cell r="H73">
            <v>808389.52</v>
          </cell>
          <cell r="I73">
            <v>1616779.04</v>
          </cell>
        </row>
        <row r="74">
          <cell r="F74" t="str">
            <v>14005</v>
          </cell>
          <cell r="G74">
            <v>4228591.22</v>
          </cell>
          <cell r="H74">
            <v>4228591.22</v>
          </cell>
          <cell r="I74">
            <v>8457182.4399999995</v>
          </cell>
        </row>
        <row r="75">
          <cell r="F75" t="str">
            <v>14028</v>
          </cell>
          <cell r="G75">
            <v>2962114.17</v>
          </cell>
          <cell r="H75">
            <v>2962114.17</v>
          </cell>
          <cell r="I75">
            <v>5924228.3399999999</v>
          </cell>
        </row>
        <row r="76">
          <cell r="F76" t="str">
            <v>14064</v>
          </cell>
          <cell r="G76">
            <v>1053471.29</v>
          </cell>
          <cell r="H76">
            <v>1053471.29</v>
          </cell>
          <cell r="I76">
            <v>2106942.58</v>
          </cell>
        </row>
        <row r="77">
          <cell r="F77" t="str">
            <v>14065</v>
          </cell>
          <cell r="G77">
            <v>666691.80000000005</v>
          </cell>
          <cell r="H77">
            <v>666691.80000000005</v>
          </cell>
          <cell r="I77">
            <v>1333383.6000000001</v>
          </cell>
        </row>
        <row r="78">
          <cell r="F78" t="str">
            <v>14066</v>
          </cell>
          <cell r="G78">
            <v>2009680.97</v>
          </cell>
          <cell r="H78">
            <v>2009680.97</v>
          </cell>
          <cell r="I78">
            <v>4019361.94</v>
          </cell>
        </row>
        <row r="79">
          <cell r="F79" t="str">
            <v>14068</v>
          </cell>
          <cell r="G79">
            <v>5303414.29</v>
          </cell>
          <cell r="H79">
            <v>5303414.29</v>
          </cell>
          <cell r="I79">
            <v>10606828.58</v>
          </cell>
        </row>
        <row r="80">
          <cell r="F80" t="str">
            <v>14077</v>
          </cell>
          <cell r="G80">
            <v>855239.15</v>
          </cell>
          <cell r="H80">
            <v>855239.15</v>
          </cell>
          <cell r="I80">
            <v>1710478.3</v>
          </cell>
        </row>
        <row r="81">
          <cell r="F81" t="str">
            <v>14097</v>
          </cell>
          <cell r="G81">
            <v>485229.75</v>
          </cell>
          <cell r="H81">
            <v>485229.75</v>
          </cell>
          <cell r="I81">
            <v>970459.5</v>
          </cell>
        </row>
        <row r="82">
          <cell r="F82" t="str">
            <v>14099</v>
          </cell>
          <cell r="G82">
            <v>593640.55000000005</v>
          </cell>
          <cell r="H82">
            <v>593640.55000000005</v>
          </cell>
          <cell r="I82">
            <v>1187281.1000000001</v>
          </cell>
        </row>
        <row r="83">
          <cell r="F83" t="str">
            <v>14104</v>
          </cell>
          <cell r="G83">
            <v>489412.36</v>
          </cell>
          <cell r="H83">
            <v>489412.36</v>
          </cell>
          <cell r="I83">
            <v>978824.72</v>
          </cell>
        </row>
        <row r="84">
          <cell r="F84" t="str">
            <v>14117</v>
          </cell>
          <cell r="G84">
            <v>491073.27</v>
          </cell>
          <cell r="H84">
            <v>491073.27</v>
          </cell>
          <cell r="I84">
            <v>982146.54</v>
          </cell>
        </row>
        <row r="85">
          <cell r="F85" t="str">
            <v>14172</v>
          </cell>
          <cell r="G85">
            <v>1270474.32</v>
          </cell>
          <cell r="H85">
            <v>1270474.32</v>
          </cell>
          <cell r="I85">
            <v>2540948.64</v>
          </cell>
        </row>
        <row r="86">
          <cell r="F86" t="str">
            <v>14400</v>
          </cell>
          <cell r="G86">
            <v>367664.32</v>
          </cell>
          <cell r="H86">
            <v>367664.32</v>
          </cell>
          <cell r="I86">
            <v>735328.64</v>
          </cell>
        </row>
        <row r="87">
          <cell r="F87" t="str">
            <v>15201</v>
          </cell>
          <cell r="G87">
            <v>3089199.22</v>
          </cell>
          <cell r="H87">
            <v>3089199.22</v>
          </cell>
          <cell r="I87">
            <v>6178398.4400000004</v>
          </cell>
        </row>
        <row r="88">
          <cell r="F88" t="str">
            <v>15204</v>
          </cell>
          <cell r="G88">
            <v>1460387.73</v>
          </cell>
          <cell r="H88">
            <v>1460387.73</v>
          </cell>
          <cell r="I88">
            <v>2920775.46</v>
          </cell>
        </row>
        <row r="89">
          <cell r="F89" t="str">
            <v>15206</v>
          </cell>
          <cell r="G89">
            <v>2092247.97</v>
          </cell>
          <cell r="H89">
            <v>2092247.97</v>
          </cell>
          <cell r="I89">
            <v>4184495.94</v>
          </cell>
        </row>
        <row r="90">
          <cell r="F90" t="str">
            <v>16020</v>
          </cell>
          <cell r="G90">
            <v>41741.61</v>
          </cell>
          <cell r="H90">
            <v>41741.61</v>
          </cell>
          <cell r="I90">
            <v>83483.22</v>
          </cell>
        </row>
        <row r="91">
          <cell r="F91" t="str">
            <v>16046</v>
          </cell>
          <cell r="G91">
            <v>288726.81</v>
          </cell>
          <cell r="H91">
            <v>288726.81</v>
          </cell>
          <cell r="I91">
            <v>577453.62</v>
          </cell>
        </row>
        <row r="92">
          <cell r="F92" t="str">
            <v>16048</v>
          </cell>
          <cell r="G92">
            <v>1276759.74</v>
          </cell>
          <cell r="H92">
            <v>1276759.74</v>
          </cell>
          <cell r="I92">
            <v>2553519.48</v>
          </cell>
        </row>
        <row r="93">
          <cell r="F93" t="str">
            <v>16049</v>
          </cell>
          <cell r="G93">
            <v>1410930.1</v>
          </cell>
          <cell r="H93">
            <v>1410930.1</v>
          </cell>
          <cell r="I93">
            <v>2821860.2</v>
          </cell>
        </row>
        <row r="94">
          <cell r="F94" t="str">
            <v>16050</v>
          </cell>
          <cell r="G94">
            <v>750431.22</v>
          </cell>
          <cell r="H94">
            <v>750431.22</v>
          </cell>
          <cell r="I94">
            <v>1500862.44</v>
          </cell>
        </row>
        <row r="95">
          <cell r="F95" t="str">
            <v>17001</v>
          </cell>
          <cell r="G95">
            <v>78050158.099999994</v>
          </cell>
          <cell r="H95">
            <v>78050158.099999994</v>
          </cell>
          <cell r="I95">
            <v>156100316.19999999</v>
          </cell>
        </row>
        <row r="96">
          <cell r="F96" t="str">
            <v>17210</v>
          </cell>
          <cell r="G96">
            <v>26161772.940000001</v>
          </cell>
          <cell r="H96">
            <v>26161772.940000001</v>
          </cell>
          <cell r="I96">
            <v>52323545.880000003</v>
          </cell>
        </row>
        <row r="97">
          <cell r="F97" t="str">
            <v>17216</v>
          </cell>
          <cell r="G97">
            <v>5354534.84</v>
          </cell>
          <cell r="H97">
            <v>5354534.84</v>
          </cell>
          <cell r="I97">
            <v>10709069.68</v>
          </cell>
        </row>
        <row r="98">
          <cell r="F98" t="str">
            <v>17400</v>
          </cell>
          <cell r="G98">
            <v>7260084.1299999999</v>
          </cell>
          <cell r="H98">
            <v>7260084.1299999999</v>
          </cell>
          <cell r="I98">
            <v>14520168.26</v>
          </cell>
        </row>
        <row r="99">
          <cell r="F99" t="str">
            <v>17401</v>
          </cell>
          <cell r="G99">
            <v>16403969.189999999</v>
          </cell>
          <cell r="H99">
            <v>16403969.189999999</v>
          </cell>
          <cell r="I99">
            <v>32807938.379999999</v>
          </cell>
        </row>
        <row r="100">
          <cell r="F100" t="str">
            <v>17402</v>
          </cell>
          <cell r="G100">
            <v>1131952.82</v>
          </cell>
          <cell r="H100">
            <v>1131952.82</v>
          </cell>
          <cell r="I100">
            <v>2263905.64</v>
          </cell>
        </row>
        <row r="101">
          <cell r="F101" t="str">
            <v>17403</v>
          </cell>
          <cell r="G101">
            <v>13878159.140000001</v>
          </cell>
          <cell r="H101">
            <v>13878159.140000001</v>
          </cell>
          <cell r="I101">
            <v>27756318.280000001</v>
          </cell>
        </row>
        <row r="102">
          <cell r="F102" t="str">
            <v>17404</v>
          </cell>
          <cell r="G102">
            <v>1301002.97</v>
          </cell>
          <cell r="H102">
            <v>1301002.97</v>
          </cell>
          <cell r="I102">
            <v>2602005.94</v>
          </cell>
        </row>
        <row r="103">
          <cell r="F103" t="str">
            <v>17405</v>
          </cell>
          <cell r="G103">
            <v>22643336.579999998</v>
          </cell>
          <cell r="H103">
            <v>22643336.579999998</v>
          </cell>
          <cell r="I103">
            <v>45286673.159999996</v>
          </cell>
        </row>
        <row r="104">
          <cell r="F104" t="str">
            <v>17406</v>
          </cell>
          <cell r="G104">
            <v>2671235.91</v>
          </cell>
          <cell r="H104">
            <v>2671235.91</v>
          </cell>
          <cell r="I104">
            <v>5342471.82</v>
          </cell>
        </row>
        <row r="105">
          <cell r="F105" t="str">
            <v>17407</v>
          </cell>
          <cell r="G105">
            <v>3956378</v>
          </cell>
          <cell r="H105">
            <v>3956378</v>
          </cell>
          <cell r="I105">
            <v>7912756</v>
          </cell>
        </row>
        <row r="106">
          <cell r="F106" t="str">
            <v>17408</v>
          </cell>
          <cell r="G106">
            <v>14186101.050000001</v>
          </cell>
          <cell r="H106">
            <v>14186101.050000001</v>
          </cell>
          <cell r="I106">
            <v>28372202.100000001</v>
          </cell>
        </row>
        <row r="107">
          <cell r="F107" t="str">
            <v>17409</v>
          </cell>
          <cell r="G107">
            <v>14412358.77</v>
          </cell>
          <cell r="H107">
            <v>14412358.77</v>
          </cell>
          <cell r="I107">
            <v>28824717.539999999</v>
          </cell>
        </row>
        <row r="108">
          <cell r="F108" t="str">
            <v>17410</v>
          </cell>
          <cell r="G108">
            <v>7463151.7599999998</v>
          </cell>
          <cell r="H108">
            <v>7463151.7599999998</v>
          </cell>
          <cell r="I108">
            <v>14926303.52</v>
          </cell>
        </row>
        <row r="109">
          <cell r="F109" t="str">
            <v>17411</v>
          </cell>
          <cell r="G109">
            <v>26611330.809999999</v>
          </cell>
          <cell r="H109">
            <v>26611330.809999999</v>
          </cell>
          <cell r="I109">
            <v>53222661.619999997</v>
          </cell>
        </row>
        <row r="110">
          <cell r="F110" t="str">
            <v>17412</v>
          </cell>
          <cell r="G110">
            <v>19160466.879999999</v>
          </cell>
          <cell r="H110">
            <v>19160466.879999999</v>
          </cell>
          <cell r="I110">
            <v>38320933.759999998</v>
          </cell>
        </row>
        <row r="111">
          <cell r="F111" t="str">
            <v>17414</v>
          </cell>
          <cell r="G111">
            <v>45150623.969999999</v>
          </cell>
          <cell r="H111">
            <v>45150623.969999999</v>
          </cell>
          <cell r="I111">
            <v>90301247.939999998</v>
          </cell>
        </row>
        <row r="112">
          <cell r="F112" t="str">
            <v>17415</v>
          </cell>
          <cell r="G112">
            <v>3847172.71</v>
          </cell>
          <cell r="H112">
            <v>3847172.71</v>
          </cell>
          <cell r="I112">
            <v>7694345.4199999999</v>
          </cell>
        </row>
        <row r="113">
          <cell r="F113" t="str">
            <v>17417</v>
          </cell>
          <cell r="G113">
            <v>24154909.600000001</v>
          </cell>
          <cell r="H113">
            <v>24154909.600000001</v>
          </cell>
          <cell r="I113">
            <v>48309819.200000003</v>
          </cell>
        </row>
        <row r="114">
          <cell r="F114" t="str">
            <v>17903</v>
          </cell>
          <cell r="G114">
            <v>476390.64</v>
          </cell>
          <cell r="H114">
            <v>476390.64</v>
          </cell>
          <cell r="I114">
            <v>952781.28</v>
          </cell>
        </row>
        <row r="115">
          <cell r="F115" t="str">
            <v>18100</v>
          </cell>
          <cell r="G115">
            <v>10564121.619999999</v>
          </cell>
          <cell r="H115">
            <v>10564121.619999999</v>
          </cell>
          <cell r="I115">
            <v>21128243.239999998</v>
          </cell>
        </row>
        <row r="116">
          <cell r="F116" t="str">
            <v>18303</v>
          </cell>
          <cell r="G116">
            <v>2883765.22</v>
          </cell>
          <cell r="H116">
            <v>2883765.22</v>
          </cell>
          <cell r="I116">
            <v>5767530.4400000004</v>
          </cell>
        </row>
        <row r="117">
          <cell r="F117" t="str">
            <v>18400</v>
          </cell>
          <cell r="G117">
            <v>8107338.6200000001</v>
          </cell>
          <cell r="H117">
            <v>8107338.6200000001</v>
          </cell>
          <cell r="I117">
            <v>16214677.24</v>
          </cell>
        </row>
        <row r="118">
          <cell r="F118" t="str">
            <v>18401</v>
          </cell>
          <cell r="G118">
            <v>13451637.449999999</v>
          </cell>
          <cell r="H118">
            <v>13451637.449999999</v>
          </cell>
          <cell r="I118">
            <v>26903274.899999999</v>
          </cell>
        </row>
        <row r="119">
          <cell r="F119" t="str">
            <v>18402</v>
          </cell>
          <cell r="G119">
            <v>17397860.050000001</v>
          </cell>
          <cell r="H119">
            <v>17397860.050000001</v>
          </cell>
          <cell r="I119">
            <v>34795720.100000001</v>
          </cell>
        </row>
        <row r="120">
          <cell r="F120" t="str">
            <v>18902</v>
          </cell>
          <cell r="G120">
            <v>44134.51</v>
          </cell>
          <cell r="H120">
            <v>44134.51</v>
          </cell>
          <cell r="I120">
            <v>88269.02</v>
          </cell>
        </row>
        <row r="121">
          <cell r="F121" t="str">
            <v>19007</v>
          </cell>
          <cell r="G121">
            <v>567501.32999999996</v>
          </cell>
          <cell r="H121">
            <v>567501.32999999996</v>
          </cell>
          <cell r="I121">
            <v>1135002.6599999999</v>
          </cell>
        </row>
        <row r="122">
          <cell r="F122" t="str">
            <v>19028</v>
          </cell>
          <cell r="G122">
            <v>654236.80000000005</v>
          </cell>
          <cell r="H122">
            <v>654236.80000000005</v>
          </cell>
          <cell r="I122">
            <v>1308473.6000000001</v>
          </cell>
        </row>
        <row r="123">
          <cell r="F123" t="str">
            <v>19400</v>
          </cell>
          <cell r="G123">
            <v>554790.80000000005</v>
          </cell>
          <cell r="H123">
            <v>554790.80000000005</v>
          </cell>
          <cell r="I123">
            <v>1109581.6000000001</v>
          </cell>
        </row>
        <row r="124">
          <cell r="F124" t="str">
            <v>19401</v>
          </cell>
          <cell r="G124">
            <v>4859578.87</v>
          </cell>
          <cell r="H124">
            <v>4859578.87</v>
          </cell>
          <cell r="I124">
            <v>9719157.7400000002</v>
          </cell>
        </row>
        <row r="125">
          <cell r="F125" t="str">
            <v>19403</v>
          </cell>
          <cell r="G125">
            <v>897532.18</v>
          </cell>
          <cell r="H125">
            <v>897532.18</v>
          </cell>
          <cell r="I125">
            <v>1795064.36</v>
          </cell>
        </row>
        <row r="126">
          <cell r="F126" t="str">
            <v>19404</v>
          </cell>
          <cell r="G126">
            <v>2492399.4</v>
          </cell>
          <cell r="H126">
            <v>2492399.4</v>
          </cell>
          <cell r="I126">
            <v>4984798.8</v>
          </cell>
        </row>
        <row r="127">
          <cell r="F127" t="str">
            <v>20094</v>
          </cell>
          <cell r="G127">
            <v>516209.97</v>
          </cell>
          <cell r="H127">
            <v>516209.97</v>
          </cell>
          <cell r="I127">
            <v>1032419.94</v>
          </cell>
        </row>
        <row r="128">
          <cell r="F128" t="str">
            <v>20203</v>
          </cell>
          <cell r="G128">
            <v>819997.48</v>
          </cell>
          <cell r="H128">
            <v>819997.48</v>
          </cell>
          <cell r="I128">
            <v>1639994.96</v>
          </cell>
        </row>
        <row r="129">
          <cell r="F129" t="str">
            <v>20215</v>
          </cell>
          <cell r="G129">
            <v>248088.79</v>
          </cell>
          <cell r="H129">
            <v>248088.79</v>
          </cell>
          <cell r="I129">
            <v>496177.58</v>
          </cell>
        </row>
        <row r="130">
          <cell r="F130" t="str">
            <v>20400</v>
          </cell>
          <cell r="G130">
            <v>762182.16</v>
          </cell>
          <cell r="H130">
            <v>762182.16</v>
          </cell>
          <cell r="I130">
            <v>1524364.32</v>
          </cell>
        </row>
        <row r="131">
          <cell r="F131" t="str">
            <v>20401</v>
          </cell>
          <cell r="G131">
            <v>882970.7</v>
          </cell>
          <cell r="H131">
            <v>882970.7</v>
          </cell>
          <cell r="I131">
            <v>1765941.4</v>
          </cell>
        </row>
        <row r="132">
          <cell r="F132" t="str">
            <v>20402</v>
          </cell>
          <cell r="G132">
            <v>1457400.75</v>
          </cell>
          <cell r="H132">
            <v>1457400.75</v>
          </cell>
          <cell r="I132">
            <v>2914801.5</v>
          </cell>
        </row>
        <row r="133">
          <cell r="F133" t="str">
            <v>20403</v>
          </cell>
          <cell r="G133">
            <v>88295.37</v>
          </cell>
          <cell r="H133">
            <v>88295.37</v>
          </cell>
          <cell r="I133">
            <v>176590.74</v>
          </cell>
        </row>
        <row r="134">
          <cell r="F134" t="str">
            <v>20404</v>
          </cell>
          <cell r="G134">
            <v>1514968.53</v>
          </cell>
          <cell r="H134">
            <v>1514968.53</v>
          </cell>
          <cell r="I134">
            <v>3029937.06</v>
          </cell>
        </row>
        <row r="135">
          <cell r="F135" t="str">
            <v>20405</v>
          </cell>
          <cell r="G135">
            <v>1438792.07</v>
          </cell>
          <cell r="H135">
            <v>1438792.07</v>
          </cell>
          <cell r="I135">
            <v>2877584.14</v>
          </cell>
        </row>
        <row r="136">
          <cell r="F136" t="str">
            <v>20406</v>
          </cell>
          <cell r="G136">
            <v>188909.87</v>
          </cell>
          <cell r="H136">
            <v>188909.87</v>
          </cell>
          <cell r="I136">
            <v>377819.74</v>
          </cell>
        </row>
        <row r="137">
          <cell r="F137" t="str">
            <v>21014</v>
          </cell>
          <cell r="G137">
            <v>1245766.96</v>
          </cell>
          <cell r="H137">
            <v>1245766.96</v>
          </cell>
          <cell r="I137">
            <v>2491533.92</v>
          </cell>
        </row>
        <row r="138">
          <cell r="F138" t="str">
            <v>21036</v>
          </cell>
          <cell r="G138">
            <v>280105.46999999997</v>
          </cell>
          <cell r="H138">
            <v>280105.46999999997</v>
          </cell>
          <cell r="I138">
            <v>560210.93999999994</v>
          </cell>
        </row>
        <row r="139">
          <cell r="F139" t="str">
            <v>21206</v>
          </cell>
          <cell r="G139">
            <v>1422410.93</v>
          </cell>
          <cell r="H139">
            <v>1422410.93</v>
          </cell>
          <cell r="I139">
            <v>2844821.86</v>
          </cell>
        </row>
        <row r="140">
          <cell r="F140" t="str">
            <v>21214</v>
          </cell>
          <cell r="G140">
            <v>868101.18</v>
          </cell>
          <cell r="H140">
            <v>868101.18</v>
          </cell>
          <cell r="I140">
            <v>1736202.36</v>
          </cell>
        </row>
        <row r="141">
          <cell r="F141" t="str">
            <v>21226</v>
          </cell>
          <cell r="G141">
            <v>1225155.49</v>
          </cell>
          <cell r="H141">
            <v>1225155.49</v>
          </cell>
          <cell r="I141">
            <v>2450310.98</v>
          </cell>
        </row>
        <row r="142">
          <cell r="F142" t="str">
            <v>21232</v>
          </cell>
          <cell r="G142">
            <v>1082622.19</v>
          </cell>
          <cell r="H142">
            <v>1082622.19</v>
          </cell>
          <cell r="I142">
            <v>2165244.38</v>
          </cell>
        </row>
        <row r="143">
          <cell r="F143" t="str">
            <v>21234</v>
          </cell>
          <cell r="G143">
            <v>243344.28</v>
          </cell>
          <cell r="H143">
            <v>243344.28</v>
          </cell>
          <cell r="I143">
            <v>486688.56</v>
          </cell>
        </row>
        <row r="144">
          <cell r="F144" t="str">
            <v>21237</v>
          </cell>
          <cell r="G144">
            <v>925139.18</v>
          </cell>
          <cell r="H144">
            <v>925139.18</v>
          </cell>
          <cell r="I144">
            <v>1850278.36</v>
          </cell>
        </row>
        <row r="145">
          <cell r="F145" t="str">
            <v>21300</v>
          </cell>
          <cell r="G145">
            <v>1669564.72</v>
          </cell>
          <cell r="H145">
            <v>1669564.72</v>
          </cell>
          <cell r="I145">
            <v>3339129.44</v>
          </cell>
        </row>
        <row r="146">
          <cell r="F146" t="str">
            <v>21301</v>
          </cell>
          <cell r="G146">
            <v>767126.85</v>
          </cell>
          <cell r="H146">
            <v>767126.85</v>
          </cell>
          <cell r="I146">
            <v>1534253.7</v>
          </cell>
        </row>
        <row r="147">
          <cell r="F147" t="str">
            <v>21302</v>
          </cell>
          <cell r="G147">
            <v>6211816.7300000004</v>
          </cell>
          <cell r="H147">
            <v>6211816.7300000004</v>
          </cell>
          <cell r="I147">
            <v>12423633.460000001</v>
          </cell>
        </row>
        <row r="148">
          <cell r="F148" t="str">
            <v>21303</v>
          </cell>
          <cell r="G148">
            <v>1017112.05</v>
          </cell>
          <cell r="H148">
            <v>1017112.05</v>
          </cell>
          <cell r="I148">
            <v>2034224.1</v>
          </cell>
        </row>
        <row r="149">
          <cell r="F149" t="str">
            <v>21401</v>
          </cell>
          <cell r="G149">
            <v>6270743.6799999997</v>
          </cell>
          <cell r="H149">
            <v>6270743.6799999997</v>
          </cell>
          <cell r="I149">
            <v>12541487.359999999</v>
          </cell>
        </row>
        <row r="150">
          <cell r="F150" t="str">
            <v>22008</v>
          </cell>
          <cell r="G150">
            <v>563860.66</v>
          </cell>
          <cell r="H150">
            <v>563860.66</v>
          </cell>
          <cell r="I150">
            <v>1127721.32</v>
          </cell>
        </row>
        <row r="151">
          <cell r="F151" t="str">
            <v>22009</v>
          </cell>
          <cell r="G151">
            <v>721335.71</v>
          </cell>
          <cell r="H151">
            <v>721335.71</v>
          </cell>
          <cell r="I151">
            <v>1442671.42</v>
          </cell>
        </row>
        <row r="152">
          <cell r="F152" t="str">
            <v>22017</v>
          </cell>
          <cell r="G152">
            <v>863791.09</v>
          </cell>
          <cell r="H152">
            <v>863791.09</v>
          </cell>
          <cell r="I152">
            <v>1727582.18</v>
          </cell>
        </row>
        <row r="153">
          <cell r="F153" t="str">
            <v>22073</v>
          </cell>
          <cell r="G153">
            <v>324787.37</v>
          </cell>
          <cell r="H153">
            <v>324787.37</v>
          </cell>
          <cell r="I153">
            <v>649574.74</v>
          </cell>
        </row>
        <row r="154">
          <cell r="F154" t="str">
            <v>22105</v>
          </cell>
          <cell r="G154">
            <v>702178.04</v>
          </cell>
          <cell r="H154">
            <v>702178.04</v>
          </cell>
          <cell r="I154">
            <v>1404356.08</v>
          </cell>
        </row>
        <row r="155">
          <cell r="F155" t="str">
            <v>22200</v>
          </cell>
          <cell r="G155">
            <v>461424.15</v>
          </cell>
          <cell r="H155">
            <v>461424.15</v>
          </cell>
          <cell r="I155">
            <v>922848.3</v>
          </cell>
        </row>
        <row r="156">
          <cell r="F156" t="str">
            <v>22204</v>
          </cell>
          <cell r="G156">
            <v>248653.72</v>
          </cell>
          <cell r="H156">
            <v>248653.72</v>
          </cell>
          <cell r="I156">
            <v>497307.44</v>
          </cell>
        </row>
        <row r="157">
          <cell r="F157" t="str">
            <v>22207</v>
          </cell>
          <cell r="G157">
            <v>508652.35</v>
          </cell>
          <cell r="H157">
            <v>508652.35</v>
          </cell>
          <cell r="I157">
            <v>1017304.7</v>
          </cell>
        </row>
        <row r="158">
          <cell r="F158" t="str">
            <v>23042</v>
          </cell>
          <cell r="G158">
            <v>647216.71</v>
          </cell>
          <cell r="H158">
            <v>647216.71</v>
          </cell>
          <cell r="I158">
            <v>1294433.42</v>
          </cell>
        </row>
        <row r="159">
          <cell r="F159" t="str">
            <v>23054</v>
          </cell>
          <cell r="G159">
            <v>472166.99</v>
          </cell>
          <cell r="H159">
            <v>472166.99</v>
          </cell>
          <cell r="I159">
            <v>944333.98</v>
          </cell>
        </row>
        <row r="160">
          <cell r="F160" t="str">
            <v>23309</v>
          </cell>
          <cell r="G160">
            <v>4964341.95</v>
          </cell>
          <cell r="H160">
            <v>4964341.95</v>
          </cell>
          <cell r="I160">
            <v>9928683.9000000004</v>
          </cell>
        </row>
        <row r="161">
          <cell r="F161" t="str">
            <v>23311</v>
          </cell>
          <cell r="G161">
            <v>917074.85</v>
          </cell>
          <cell r="H161">
            <v>917074.85</v>
          </cell>
          <cell r="I161">
            <v>1834149.7</v>
          </cell>
        </row>
        <row r="162">
          <cell r="F162" t="str">
            <v>23402</v>
          </cell>
          <cell r="G162">
            <v>3283060.63</v>
          </cell>
          <cell r="H162">
            <v>3283060.63</v>
          </cell>
          <cell r="I162">
            <v>6566121.2599999998</v>
          </cell>
        </row>
        <row r="163">
          <cell r="F163" t="str">
            <v>23403</v>
          </cell>
          <cell r="G163">
            <v>1701071.14</v>
          </cell>
          <cell r="H163">
            <v>1701071.14</v>
          </cell>
          <cell r="I163">
            <v>3402142.28</v>
          </cell>
        </row>
        <row r="164">
          <cell r="F164" t="str">
            <v>23404</v>
          </cell>
          <cell r="G164">
            <v>1132866.8600000001</v>
          </cell>
          <cell r="H164">
            <v>1132866.8600000001</v>
          </cell>
          <cell r="I164">
            <v>2265733.7200000002</v>
          </cell>
        </row>
        <row r="165">
          <cell r="F165" t="str">
            <v>24014</v>
          </cell>
          <cell r="G165">
            <v>1005236.93</v>
          </cell>
          <cell r="H165">
            <v>1005236.93</v>
          </cell>
          <cell r="I165">
            <v>2010473.86</v>
          </cell>
        </row>
        <row r="166">
          <cell r="F166" t="str">
            <v>24019</v>
          </cell>
          <cell r="G166">
            <v>8221309.8600000003</v>
          </cell>
          <cell r="H166">
            <v>8221309.8600000003</v>
          </cell>
          <cell r="I166">
            <v>16442619.720000001</v>
          </cell>
        </row>
        <row r="167">
          <cell r="F167" t="str">
            <v>24105</v>
          </cell>
          <cell r="G167">
            <v>2985890.26</v>
          </cell>
          <cell r="H167">
            <v>2985890.26</v>
          </cell>
          <cell r="I167">
            <v>5971780.5199999996</v>
          </cell>
        </row>
        <row r="168">
          <cell r="F168" t="str">
            <v>24111</v>
          </cell>
          <cell r="G168">
            <v>2411991.4300000002</v>
          </cell>
          <cell r="H168">
            <v>2411991.4300000002</v>
          </cell>
          <cell r="I168">
            <v>4823982.8600000003</v>
          </cell>
        </row>
        <row r="169">
          <cell r="F169" t="str">
            <v>24122</v>
          </cell>
          <cell r="G169">
            <v>671898.57</v>
          </cell>
          <cell r="H169">
            <v>671898.57</v>
          </cell>
          <cell r="I169">
            <v>1343797.14</v>
          </cell>
        </row>
        <row r="170">
          <cell r="F170" t="str">
            <v>24350</v>
          </cell>
          <cell r="G170">
            <v>332978.37</v>
          </cell>
          <cell r="H170">
            <v>332978.37</v>
          </cell>
          <cell r="I170">
            <v>665956.74</v>
          </cell>
        </row>
        <row r="171">
          <cell r="F171" t="str">
            <v>24404</v>
          </cell>
          <cell r="G171">
            <v>1446638.97</v>
          </cell>
          <cell r="H171">
            <v>1446638.97</v>
          </cell>
          <cell r="I171">
            <v>2893277.94</v>
          </cell>
        </row>
        <row r="172">
          <cell r="F172" t="str">
            <v>24410</v>
          </cell>
          <cell r="G172">
            <v>828445.8</v>
          </cell>
          <cell r="H172">
            <v>828445.8</v>
          </cell>
          <cell r="I172">
            <v>1656891.6</v>
          </cell>
        </row>
        <row r="173">
          <cell r="F173" t="str">
            <v>25101</v>
          </cell>
          <cell r="G173">
            <v>1548398.88</v>
          </cell>
          <cell r="H173">
            <v>1548398.88</v>
          </cell>
          <cell r="I173">
            <v>3096797.76</v>
          </cell>
        </row>
        <row r="174">
          <cell r="F174" t="str">
            <v>25116</v>
          </cell>
          <cell r="G174">
            <v>1431636.2</v>
          </cell>
          <cell r="H174">
            <v>1431636.2</v>
          </cell>
          <cell r="I174">
            <v>2863272.4</v>
          </cell>
        </row>
        <row r="175">
          <cell r="F175" t="str">
            <v>25118</v>
          </cell>
          <cell r="G175">
            <v>1018398.45</v>
          </cell>
          <cell r="H175">
            <v>1018398.45</v>
          </cell>
          <cell r="I175">
            <v>2036796.9</v>
          </cell>
        </row>
        <row r="176">
          <cell r="F176" t="str">
            <v>25155</v>
          </cell>
          <cell r="G176">
            <v>916114.21</v>
          </cell>
          <cell r="H176">
            <v>916114.21</v>
          </cell>
          <cell r="I176">
            <v>1832228.42</v>
          </cell>
        </row>
        <row r="177">
          <cell r="F177" t="str">
            <v>25160</v>
          </cell>
          <cell r="G177">
            <v>1914679.81</v>
          </cell>
          <cell r="H177">
            <v>1914679.81</v>
          </cell>
          <cell r="I177">
            <v>3829359.62</v>
          </cell>
        </row>
        <row r="178">
          <cell r="F178" t="str">
            <v>25200</v>
          </cell>
          <cell r="G178">
            <v>393397.39</v>
          </cell>
          <cell r="H178">
            <v>393397.39</v>
          </cell>
          <cell r="I178">
            <v>786794.78</v>
          </cell>
        </row>
        <row r="179">
          <cell r="F179" t="str">
            <v>26056</v>
          </cell>
          <cell r="G179">
            <v>1094261.3600000001</v>
          </cell>
          <cell r="H179">
            <v>1094261.3600000001</v>
          </cell>
          <cell r="I179">
            <v>2188522.7200000002</v>
          </cell>
        </row>
        <row r="180">
          <cell r="F180" t="str">
            <v>26059</v>
          </cell>
          <cell r="G180">
            <v>952433.02</v>
          </cell>
          <cell r="H180">
            <v>952433.02</v>
          </cell>
          <cell r="I180">
            <v>1904866.04</v>
          </cell>
        </row>
        <row r="181">
          <cell r="F181" t="str">
            <v>26070</v>
          </cell>
          <cell r="G181">
            <v>666130.9</v>
          </cell>
          <cell r="H181">
            <v>666130.9</v>
          </cell>
          <cell r="I181">
            <v>1332261.8</v>
          </cell>
        </row>
        <row r="182">
          <cell r="F182" t="str">
            <v>27001</v>
          </cell>
          <cell r="G182">
            <v>5288748.3899999997</v>
          </cell>
          <cell r="H182">
            <v>5288748.3899999997</v>
          </cell>
          <cell r="I182">
            <v>10577496.779999999</v>
          </cell>
        </row>
        <row r="183">
          <cell r="F183" t="str">
            <v>27003</v>
          </cell>
          <cell r="G183">
            <v>42585460.68</v>
          </cell>
          <cell r="H183">
            <v>42585460.68</v>
          </cell>
          <cell r="I183">
            <v>85170921.359999999</v>
          </cell>
        </row>
        <row r="184">
          <cell r="F184" t="str">
            <v>27010</v>
          </cell>
          <cell r="G184">
            <v>43251596.530000001</v>
          </cell>
          <cell r="H184">
            <v>43251596.530000001</v>
          </cell>
          <cell r="I184">
            <v>86503193.060000002</v>
          </cell>
        </row>
        <row r="185">
          <cell r="F185" t="str">
            <v>27019</v>
          </cell>
          <cell r="G185">
            <v>1018932.39</v>
          </cell>
          <cell r="H185">
            <v>1018932.39</v>
          </cell>
          <cell r="I185">
            <v>2037864.78</v>
          </cell>
        </row>
        <row r="186">
          <cell r="F186" t="str">
            <v>27083</v>
          </cell>
          <cell r="G186">
            <v>7637620.6100000003</v>
          </cell>
          <cell r="H186">
            <v>7637620.6100000003</v>
          </cell>
          <cell r="I186">
            <v>15275241.220000001</v>
          </cell>
        </row>
        <row r="187">
          <cell r="F187" t="str">
            <v>27320</v>
          </cell>
          <cell r="G187">
            <v>8846853.3900000006</v>
          </cell>
          <cell r="H187">
            <v>8846853.3900000006</v>
          </cell>
          <cell r="I187">
            <v>17693706.780000001</v>
          </cell>
        </row>
        <row r="188">
          <cell r="F188" t="str">
            <v>27343</v>
          </cell>
          <cell r="G188">
            <v>998779.06</v>
          </cell>
          <cell r="H188">
            <v>998779.06</v>
          </cell>
          <cell r="I188">
            <v>1997558.12</v>
          </cell>
        </row>
        <row r="189">
          <cell r="F189" t="str">
            <v>27344</v>
          </cell>
          <cell r="G189">
            <v>3199511.45</v>
          </cell>
          <cell r="H189">
            <v>3199511.45</v>
          </cell>
          <cell r="I189">
            <v>6399022.9000000004</v>
          </cell>
        </row>
        <row r="190">
          <cell r="F190" t="str">
            <v>27400</v>
          </cell>
          <cell r="G190">
            <v>21470756.899999999</v>
          </cell>
          <cell r="H190">
            <v>21470756.899999999</v>
          </cell>
          <cell r="I190">
            <v>42941513.799999997</v>
          </cell>
        </row>
        <row r="191">
          <cell r="F191" t="str">
            <v>27401</v>
          </cell>
          <cell r="G191">
            <v>10569754.960000001</v>
          </cell>
          <cell r="H191">
            <v>10569754.960000001</v>
          </cell>
          <cell r="I191">
            <v>21139509.920000002</v>
          </cell>
        </row>
        <row r="192">
          <cell r="F192" t="str">
            <v>27402</v>
          </cell>
          <cell r="G192">
            <v>17119899.59</v>
          </cell>
          <cell r="H192">
            <v>17119899.59</v>
          </cell>
          <cell r="I192">
            <v>34239799.18</v>
          </cell>
        </row>
        <row r="193">
          <cell r="F193" t="str">
            <v>27403</v>
          </cell>
          <cell r="G193">
            <v>41924717.840000004</v>
          </cell>
          <cell r="H193">
            <v>41924717.840000004</v>
          </cell>
          <cell r="I193">
            <v>83849435.680000007</v>
          </cell>
        </row>
        <row r="194">
          <cell r="F194" t="str">
            <v>27404</v>
          </cell>
          <cell r="G194">
            <v>1983763.05</v>
          </cell>
          <cell r="H194">
            <v>1983763.05</v>
          </cell>
          <cell r="I194">
            <v>3967526.1</v>
          </cell>
        </row>
        <row r="195">
          <cell r="F195" t="str">
            <v>27416</v>
          </cell>
          <cell r="G195">
            <v>8389880.5299999993</v>
          </cell>
          <cell r="H195">
            <v>8389880.5299999993</v>
          </cell>
          <cell r="I195">
            <v>16779761.059999999</v>
          </cell>
        </row>
        <row r="196">
          <cell r="F196" t="str">
            <v>27417</v>
          </cell>
          <cell r="G196">
            <v>6717747.3899999997</v>
          </cell>
          <cell r="H196">
            <v>6717747.3899999997</v>
          </cell>
          <cell r="I196">
            <v>13435494.779999999</v>
          </cell>
        </row>
        <row r="197">
          <cell r="F197" t="str">
            <v>28010</v>
          </cell>
          <cell r="G197">
            <v>336463.11</v>
          </cell>
          <cell r="H197">
            <v>336463.11</v>
          </cell>
          <cell r="I197">
            <v>672926.22</v>
          </cell>
        </row>
        <row r="198">
          <cell r="F198" t="str">
            <v>28137</v>
          </cell>
          <cell r="G198">
            <v>993475.91</v>
          </cell>
          <cell r="H198">
            <v>993475.91</v>
          </cell>
          <cell r="I198">
            <v>1986951.82</v>
          </cell>
        </row>
        <row r="199">
          <cell r="F199" t="str">
            <v>28144</v>
          </cell>
          <cell r="G199">
            <v>477546.77</v>
          </cell>
          <cell r="H199">
            <v>477546.77</v>
          </cell>
          <cell r="I199">
            <v>955093.54</v>
          </cell>
        </row>
        <row r="200">
          <cell r="F200" t="str">
            <v>28149</v>
          </cell>
          <cell r="G200">
            <v>1111769.1200000001</v>
          </cell>
          <cell r="H200">
            <v>1111769.1200000001</v>
          </cell>
          <cell r="I200">
            <v>2223538.2400000002</v>
          </cell>
        </row>
        <row r="201">
          <cell r="F201" t="str">
            <v>29011</v>
          </cell>
          <cell r="G201">
            <v>2137876.67</v>
          </cell>
          <cell r="H201">
            <v>2137876.67</v>
          </cell>
          <cell r="I201">
            <v>4275753.34</v>
          </cell>
        </row>
        <row r="202">
          <cell r="F202" t="str">
            <v>29100</v>
          </cell>
          <cell r="G202">
            <v>3182072.9</v>
          </cell>
          <cell r="H202">
            <v>3182072.9</v>
          </cell>
          <cell r="I202">
            <v>6364145.7999999998</v>
          </cell>
        </row>
        <row r="203">
          <cell r="F203" t="str">
            <v>29101</v>
          </cell>
          <cell r="G203">
            <v>6865532</v>
          </cell>
          <cell r="H203">
            <v>6865532</v>
          </cell>
          <cell r="I203">
            <v>13731064</v>
          </cell>
        </row>
        <row r="204">
          <cell r="F204" t="str">
            <v>29103</v>
          </cell>
          <cell r="G204">
            <v>4011333.77</v>
          </cell>
          <cell r="H204">
            <v>4011333.77</v>
          </cell>
          <cell r="I204">
            <v>8022667.54</v>
          </cell>
        </row>
        <row r="205">
          <cell r="F205" t="str">
            <v>29311</v>
          </cell>
          <cell r="G205">
            <v>1393034.04</v>
          </cell>
          <cell r="H205">
            <v>1393034.04</v>
          </cell>
          <cell r="I205">
            <v>2786068.08</v>
          </cell>
        </row>
        <row r="206">
          <cell r="F206" t="str">
            <v>29317</v>
          </cell>
          <cell r="G206">
            <v>811443.58</v>
          </cell>
          <cell r="H206">
            <v>811443.58</v>
          </cell>
          <cell r="I206">
            <v>1622887.16</v>
          </cell>
        </row>
        <row r="207">
          <cell r="F207" t="str">
            <v>29320</v>
          </cell>
          <cell r="G207">
            <v>7814526.2599999998</v>
          </cell>
          <cell r="H207">
            <v>7814526.2599999998</v>
          </cell>
          <cell r="I207">
            <v>15629052.52</v>
          </cell>
        </row>
        <row r="208">
          <cell r="F208" t="str">
            <v>30002</v>
          </cell>
          <cell r="G208">
            <v>598575.27</v>
          </cell>
          <cell r="H208">
            <v>598575.27</v>
          </cell>
          <cell r="I208">
            <v>1197150.54</v>
          </cell>
        </row>
        <row r="209">
          <cell r="F209" t="str">
            <v>30029</v>
          </cell>
          <cell r="G209">
            <v>347824.31</v>
          </cell>
          <cell r="H209">
            <v>347824.31</v>
          </cell>
          <cell r="I209">
            <v>695648.62</v>
          </cell>
        </row>
        <row r="210">
          <cell r="F210" t="str">
            <v>30031</v>
          </cell>
          <cell r="G210">
            <v>429063.41</v>
          </cell>
          <cell r="H210">
            <v>429063.41</v>
          </cell>
          <cell r="I210">
            <v>858126.82</v>
          </cell>
        </row>
        <row r="211">
          <cell r="F211" t="str">
            <v>30303</v>
          </cell>
          <cell r="G211">
            <v>3366166.11</v>
          </cell>
          <cell r="H211">
            <v>3366166.11</v>
          </cell>
          <cell r="I211">
            <v>6732332.2199999997</v>
          </cell>
        </row>
        <row r="212">
          <cell r="F212" t="str">
            <v>31002</v>
          </cell>
          <cell r="G212">
            <v>20388922.48</v>
          </cell>
          <cell r="H212">
            <v>20388922.48</v>
          </cell>
          <cell r="I212">
            <v>40777844.960000001</v>
          </cell>
        </row>
        <row r="213">
          <cell r="F213" t="str">
            <v>31004</v>
          </cell>
          <cell r="G213">
            <v>9509117.4000000004</v>
          </cell>
          <cell r="H213">
            <v>9509117.4000000004</v>
          </cell>
          <cell r="I213">
            <v>19018234.800000001</v>
          </cell>
        </row>
        <row r="214">
          <cell r="F214" t="str">
            <v>31006</v>
          </cell>
          <cell r="G214">
            <v>21745050.440000001</v>
          </cell>
          <cell r="H214">
            <v>21745050.440000001</v>
          </cell>
          <cell r="I214">
            <v>43490100.880000003</v>
          </cell>
        </row>
        <row r="215">
          <cell r="F215" t="str">
            <v>31015</v>
          </cell>
          <cell r="G215">
            <v>15382766.140000001</v>
          </cell>
          <cell r="H215">
            <v>15382766.140000001</v>
          </cell>
          <cell r="I215">
            <v>30765532.280000001</v>
          </cell>
        </row>
        <row r="216">
          <cell r="F216" t="str">
            <v>31016</v>
          </cell>
          <cell r="G216">
            <v>5407292.8099999996</v>
          </cell>
          <cell r="H216">
            <v>5407292.8099999996</v>
          </cell>
          <cell r="I216">
            <v>10814585.619999999</v>
          </cell>
        </row>
        <row r="217">
          <cell r="F217" t="str">
            <v>31025</v>
          </cell>
          <cell r="G217">
            <v>6846197.4500000002</v>
          </cell>
          <cell r="H217">
            <v>6846197.4500000002</v>
          </cell>
          <cell r="I217">
            <v>13692394.9</v>
          </cell>
        </row>
        <row r="218">
          <cell r="F218" t="str">
            <v>31063</v>
          </cell>
          <cell r="G218">
            <v>351571.74</v>
          </cell>
          <cell r="H218">
            <v>351571.74</v>
          </cell>
          <cell r="I218">
            <v>703143.48</v>
          </cell>
        </row>
        <row r="219">
          <cell r="F219" t="str">
            <v>31103</v>
          </cell>
          <cell r="G219">
            <v>6597118.7400000002</v>
          </cell>
          <cell r="H219">
            <v>6597118.7400000002</v>
          </cell>
          <cell r="I219">
            <v>13194237.48</v>
          </cell>
        </row>
        <row r="220">
          <cell r="F220" t="str">
            <v>31201</v>
          </cell>
          <cell r="G220">
            <v>7728901.0499999998</v>
          </cell>
          <cell r="H220">
            <v>7728901.0499999998</v>
          </cell>
          <cell r="I220">
            <v>15457802.1</v>
          </cell>
        </row>
        <row r="221">
          <cell r="F221" t="str">
            <v>31306</v>
          </cell>
          <cell r="G221">
            <v>4208041</v>
          </cell>
          <cell r="H221">
            <v>4208041</v>
          </cell>
          <cell r="I221">
            <v>8416082</v>
          </cell>
        </row>
        <row r="222">
          <cell r="F222" t="str">
            <v>31311</v>
          </cell>
          <cell r="G222">
            <v>2061089.7</v>
          </cell>
          <cell r="H222">
            <v>2061089.7</v>
          </cell>
          <cell r="I222">
            <v>4122179.4</v>
          </cell>
        </row>
        <row r="223">
          <cell r="F223" t="str">
            <v>31330</v>
          </cell>
          <cell r="G223">
            <v>1074932.06</v>
          </cell>
          <cell r="H223">
            <v>1074932.06</v>
          </cell>
          <cell r="I223">
            <v>2149864.12</v>
          </cell>
        </row>
        <row r="224">
          <cell r="F224" t="str">
            <v>31332</v>
          </cell>
          <cell r="G224">
            <v>935096.18</v>
          </cell>
          <cell r="H224">
            <v>935096.18</v>
          </cell>
          <cell r="I224">
            <v>1870192.36</v>
          </cell>
        </row>
        <row r="225">
          <cell r="F225" t="str">
            <v>31401</v>
          </cell>
          <cell r="G225">
            <v>3957813.24</v>
          </cell>
          <cell r="H225">
            <v>3957813.24</v>
          </cell>
          <cell r="I225">
            <v>7915626.4800000004</v>
          </cell>
        </row>
        <row r="226">
          <cell r="F226" t="str">
            <v>32081</v>
          </cell>
          <cell r="G226">
            <v>32828188.609999999</v>
          </cell>
          <cell r="H226">
            <v>32828188.609999999</v>
          </cell>
          <cell r="I226">
            <v>65656377.219999999</v>
          </cell>
        </row>
        <row r="227">
          <cell r="F227" t="str">
            <v>32123</v>
          </cell>
          <cell r="G227">
            <v>289152.76</v>
          </cell>
          <cell r="H227">
            <v>289152.76</v>
          </cell>
          <cell r="I227">
            <v>578305.52</v>
          </cell>
        </row>
        <row r="228">
          <cell r="F228" t="str">
            <v>32312</v>
          </cell>
          <cell r="G228">
            <v>209950.82</v>
          </cell>
          <cell r="H228">
            <v>209950.82</v>
          </cell>
          <cell r="I228">
            <v>419901.64</v>
          </cell>
        </row>
        <row r="229">
          <cell r="F229" t="str">
            <v>32325</v>
          </cell>
          <cell r="G229">
            <v>1736095.54</v>
          </cell>
          <cell r="H229">
            <v>1736095.54</v>
          </cell>
          <cell r="I229">
            <v>3472191.08</v>
          </cell>
        </row>
        <row r="230">
          <cell r="F230" t="str">
            <v>32326</v>
          </cell>
          <cell r="G230">
            <v>2148621.5099999998</v>
          </cell>
          <cell r="H230">
            <v>2148621.5099999998</v>
          </cell>
          <cell r="I230">
            <v>4297243.0199999996</v>
          </cell>
        </row>
        <row r="231">
          <cell r="F231" t="str">
            <v>32354</v>
          </cell>
          <cell r="G231">
            <v>8122687.46</v>
          </cell>
          <cell r="H231">
            <v>8122687.46</v>
          </cell>
          <cell r="I231">
            <v>16245374.92</v>
          </cell>
        </row>
        <row r="232">
          <cell r="F232" t="str">
            <v>32356</v>
          </cell>
          <cell r="G232">
            <v>13336952.550000001</v>
          </cell>
          <cell r="H232">
            <v>13336952.550000001</v>
          </cell>
          <cell r="I232">
            <v>26673905.100000001</v>
          </cell>
        </row>
        <row r="233">
          <cell r="F233" t="str">
            <v>32358</v>
          </cell>
          <cell r="G233">
            <v>584298.43999999994</v>
          </cell>
          <cell r="H233">
            <v>584298.43999999994</v>
          </cell>
          <cell r="I233">
            <v>1168596.8799999999</v>
          </cell>
        </row>
        <row r="234">
          <cell r="F234" t="str">
            <v>32360</v>
          </cell>
          <cell r="G234">
            <v>4459564.12</v>
          </cell>
          <cell r="H234">
            <v>4459564.12</v>
          </cell>
          <cell r="I234">
            <v>8919128.2400000002</v>
          </cell>
        </row>
        <row r="235">
          <cell r="F235" t="str">
            <v>32361</v>
          </cell>
          <cell r="G235">
            <v>4594273.26</v>
          </cell>
          <cell r="H235">
            <v>4594273.26</v>
          </cell>
          <cell r="I235">
            <v>9188546.5199999996</v>
          </cell>
        </row>
        <row r="236">
          <cell r="F236" t="str">
            <v>32362</v>
          </cell>
          <cell r="G236">
            <v>856581.84</v>
          </cell>
          <cell r="H236">
            <v>856581.84</v>
          </cell>
          <cell r="I236">
            <v>1713163.68</v>
          </cell>
        </row>
        <row r="237">
          <cell r="F237" t="str">
            <v>32363</v>
          </cell>
          <cell r="G237">
            <v>3388436.02</v>
          </cell>
          <cell r="H237">
            <v>3388436.02</v>
          </cell>
          <cell r="I237">
            <v>6776872.04</v>
          </cell>
        </row>
        <row r="238">
          <cell r="F238" t="str">
            <v>32414</v>
          </cell>
          <cell r="G238">
            <v>2791557.94</v>
          </cell>
          <cell r="H238">
            <v>2791557.94</v>
          </cell>
          <cell r="I238">
            <v>5583115.8799999999</v>
          </cell>
        </row>
        <row r="239">
          <cell r="F239" t="str">
            <v>32416</v>
          </cell>
          <cell r="G239">
            <v>2066135.47</v>
          </cell>
          <cell r="H239">
            <v>2066135.47</v>
          </cell>
          <cell r="I239">
            <v>4132270.94</v>
          </cell>
        </row>
        <row r="240">
          <cell r="F240" t="str">
            <v>33030</v>
          </cell>
          <cell r="G240">
            <v>235334.99</v>
          </cell>
          <cell r="H240">
            <v>235334.99</v>
          </cell>
          <cell r="I240">
            <v>470669.98</v>
          </cell>
        </row>
        <row r="241">
          <cell r="F241" t="str">
            <v>33036</v>
          </cell>
          <cell r="G241">
            <v>1128582.71</v>
          </cell>
          <cell r="H241">
            <v>1128582.71</v>
          </cell>
          <cell r="I241">
            <v>2257165.42</v>
          </cell>
        </row>
        <row r="242">
          <cell r="F242" t="str">
            <v>33049</v>
          </cell>
          <cell r="G242">
            <v>2505801.66</v>
          </cell>
          <cell r="H242">
            <v>2505801.66</v>
          </cell>
          <cell r="I242">
            <v>5011603.32</v>
          </cell>
        </row>
        <row r="243">
          <cell r="F243" t="str">
            <v>33070</v>
          </cell>
          <cell r="G243">
            <v>843170.56</v>
          </cell>
          <cell r="H243">
            <v>843170.56</v>
          </cell>
          <cell r="I243">
            <v>1686341.12</v>
          </cell>
        </row>
        <row r="244">
          <cell r="F244" t="str">
            <v>33115</v>
          </cell>
          <cell r="G244">
            <v>1219366.18</v>
          </cell>
          <cell r="H244">
            <v>1219366.18</v>
          </cell>
          <cell r="I244">
            <v>2438732.36</v>
          </cell>
        </row>
        <row r="245">
          <cell r="F245" t="str">
            <v>33183</v>
          </cell>
          <cell r="G245">
            <v>435261.06</v>
          </cell>
          <cell r="H245">
            <v>435261.06</v>
          </cell>
          <cell r="I245">
            <v>870522.12</v>
          </cell>
        </row>
        <row r="246">
          <cell r="F246" t="str">
            <v>33202</v>
          </cell>
          <cell r="G246">
            <v>202816.59</v>
          </cell>
          <cell r="H246">
            <v>202816.59</v>
          </cell>
          <cell r="I246">
            <v>405633.18</v>
          </cell>
        </row>
        <row r="247">
          <cell r="F247" t="str">
            <v>33205</v>
          </cell>
          <cell r="G247">
            <v>215205.02</v>
          </cell>
          <cell r="H247">
            <v>215205.02</v>
          </cell>
          <cell r="I247">
            <v>430410.04</v>
          </cell>
        </row>
        <row r="248">
          <cell r="F248" t="str">
            <v>33206</v>
          </cell>
          <cell r="G248">
            <v>578608.59</v>
          </cell>
          <cell r="H248">
            <v>578608.59</v>
          </cell>
          <cell r="I248">
            <v>1157217.18</v>
          </cell>
        </row>
        <row r="249">
          <cell r="F249" t="str">
            <v>33207</v>
          </cell>
          <cell r="G249">
            <v>747231.81</v>
          </cell>
          <cell r="H249">
            <v>747231.81</v>
          </cell>
          <cell r="I249">
            <v>1494463.62</v>
          </cell>
        </row>
        <row r="250">
          <cell r="F250" t="str">
            <v>33211</v>
          </cell>
          <cell r="G250">
            <v>383845.56</v>
          </cell>
          <cell r="H250">
            <v>383845.56</v>
          </cell>
          <cell r="I250">
            <v>767691.12</v>
          </cell>
        </row>
        <row r="251">
          <cell r="F251" t="str">
            <v>33212</v>
          </cell>
          <cell r="G251">
            <v>811929.97</v>
          </cell>
          <cell r="H251">
            <v>811929.97</v>
          </cell>
          <cell r="I251">
            <v>1623859.94</v>
          </cell>
        </row>
        <row r="252">
          <cell r="F252" t="str">
            <v>34002</v>
          </cell>
          <cell r="G252">
            <v>7490900.4199999999</v>
          </cell>
          <cell r="H252">
            <v>7490900.4199999999</v>
          </cell>
          <cell r="I252">
            <v>14981800.84</v>
          </cell>
        </row>
        <row r="253">
          <cell r="F253" t="str">
            <v>34003</v>
          </cell>
          <cell r="G253">
            <v>15091783.65</v>
          </cell>
          <cell r="H253">
            <v>15091783.65</v>
          </cell>
          <cell r="I253">
            <v>30183567.300000001</v>
          </cell>
        </row>
        <row r="254">
          <cell r="F254" t="str">
            <v>34033</v>
          </cell>
          <cell r="G254">
            <v>8119258.5599999996</v>
          </cell>
          <cell r="H254">
            <v>8119258.5599999996</v>
          </cell>
          <cell r="I254">
            <v>16238517.119999999</v>
          </cell>
        </row>
        <row r="255">
          <cell r="F255" t="str">
            <v>34111</v>
          </cell>
          <cell r="G255">
            <v>6120286.6900000004</v>
          </cell>
          <cell r="H255">
            <v>6120286.6900000004</v>
          </cell>
          <cell r="I255">
            <v>12240573.380000001</v>
          </cell>
        </row>
        <row r="256">
          <cell r="F256" t="str">
            <v>34307</v>
          </cell>
          <cell r="G256">
            <v>986622.42</v>
          </cell>
          <cell r="H256">
            <v>986622.42</v>
          </cell>
          <cell r="I256">
            <v>1973244.84</v>
          </cell>
        </row>
        <row r="257">
          <cell r="F257" t="str">
            <v>34324</v>
          </cell>
          <cell r="G257">
            <v>2435912.17</v>
          </cell>
          <cell r="H257">
            <v>2435912.17</v>
          </cell>
          <cell r="I257">
            <v>4871824.34</v>
          </cell>
        </row>
        <row r="258">
          <cell r="F258" t="str">
            <v>34401</v>
          </cell>
          <cell r="G258">
            <v>5032102.3600000003</v>
          </cell>
          <cell r="H258">
            <v>5032102.3600000003</v>
          </cell>
          <cell r="I258">
            <v>10064204.720000001</v>
          </cell>
        </row>
        <row r="259">
          <cell r="F259" t="str">
            <v>34402</v>
          </cell>
          <cell r="G259">
            <v>1011171.26</v>
          </cell>
          <cell r="H259">
            <v>1011171.26</v>
          </cell>
          <cell r="I259">
            <v>2022342.52</v>
          </cell>
        </row>
        <row r="260">
          <cell r="F260" t="str">
            <v>35200</v>
          </cell>
          <cell r="G260">
            <v>1124307.1100000001</v>
          </cell>
          <cell r="H260">
            <v>1124307.1100000001</v>
          </cell>
          <cell r="I260">
            <v>2248614.2200000002</v>
          </cell>
        </row>
        <row r="261">
          <cell r="F261" t="str">
            <v>36101</v>
          </cell>
          <cell r="G261">
            <v>224649.29</v>
          </cell>
          <cell r="H261">
            <v>224649.29</v>
          </cell>
          <cell r="I261">
            <v>449298.58</v>
          </cell>
        </row>
        <row r="262">
          <cell r="F262" t="str">
            <v>36140</v>
          </cell>
          <cell r="G262">
            <v>7919759.8399999999</v>
          </cell>
          <cell r="H262">
            <v>7919759.8399999999</v>
          </cell>
          <cell r="I262">
            <v>15839519.68</v>
          </cell>
        </row>
        <row r="263">
          <cell r="F263" t="str">
            <v>36250</v>
          </cell>
          <cell r="G263">
            <v>2991230.3</v>
          </cell>
          <cell r="H263">
            <v>2991230.3</v>
          </cell>
          <cell r="I263">
            <v>5982460.5999999996</v>
          </cell>
        </row>
        <row r="264">
          <cell r="F264" t="str">
            <v>36300</v>
          </cell>
          <cell r="G264">
            <v>378603.36</v>
          </cell>
          <cell r="H264">
            <v>378603.36</v>
          </cell>
          <cell r="I264">
            <v>757206.72</v>
          </cell>
        </row>
        <row r="265">
          <cell r="F265" t="str">
            <v>36400</v>
          </cell>
          <cell r="G265">
            <v>888348.5</v>
          </cell>
          <cell r="H265">
            <v>888348.5</v>
          </cell>
          <cell r="I265">
            <v>1776697</v>
          </cell>
        </row>
        <row r="266">
          <cell r="F266" t="str">
            <v>36401</v>
          </cell>
          <cell r="G266">
            <v>627583.59</v>
          </cell>
          <cell r="H266">
            <v>627583.59</v>
          </cell>
          <cell r="I266">
            <v>1255167.18</v>
          </cell>
        </row>
        <row r="267">
          <cell r="F267" t="str">
            <v>36402</v>
          </cell>
          <cell r="G267">
            <v>1248734.55</v>
          </cell>
          <cell r="H267">
            <v>1248734.55</v>
          </cell>
          <cell r="I267">
            <v>2497469.1</v>
          </cell>
        </row>
        <row r="268">
          <cell r="F268" t="str">
            <v>37501</v>
          </cell>
          <cell r="G268">
            <v>7974324.29</v>
          </cell>
          <cell r="H268">
            <v>7974324.29</v>
          </cell>
          <cell r="I268">
            <v>15948648.58</v>
          </cell>
        </row>
        <row r="269">
          <cell r="F269" t="str">
            <v>37502</v>
          </cell>
          <cell r="G269">
            <v>6961051.7199999997</v>
          </cell>
          <cell r="H269">
            <v>6961051.7199999997</v>
          </cell>
          <cell r="I269">
            <v>13922103.439999999</v>
          </cell>
        </row>
        <row r="270">
          <cell r="F270" t="str">
            <v>37503</v>
          </cell>
          <cell r="G270">
            <v>2428574.58</v>
          </cell>
          <cell r="H270">
            <v>2428574.58</v>
          </cell>
          <cell r="I270">
            <v>4857149.16</v>
          </cell>
        </row>
        <row r="271">
          <cell r="F271" t="str">
            <v>37504</v>
          </cell>
          <cell r="G271">
            <v>2897382.51</v>
          </cell>
          <cell r="H271">
            <v>2897382.51</v>
          </cell>
          <cell r="I271">
            <v>5794765.0199999996</v>
          </cell>
        </row>
        <row r="272">
          <cell r="F272" t="str">
            <v>37505</v>
          </cell>
          <cell r="G272">
            <v>2151865.42</v>
          </cell>
          <cell r="H272">
            <v>2151865.42</v>
          </cell>
          <cell r="I272">
            <v>4303730.84</v>
          </cell>
        </row>
        <row r="273">
          <cell r="F273" t="str">
            <v>37506</v>
          </cell>
          <cell r="G273">
            <v>2818934.83</v>
          </cell>
          <cell r="H273">
            <v>2818934.83</v>
          </cell>
          <cell r="I273">
            <v>5637869.6600000001</v>
          </cell>
        </row>
        <row r="274">
          <cell r="F274" t="str">
            <v>37507</v>
          </cell>
          <cell r="G274">
            <v>1442158.33</v>
          </cell>
          <cell r="H274">
            <v>1442158.33</v>
          </cell>
          <cell r="I274">
            <v>2884316.66</v>
          </cell>
        </row>
        <row r="275">
          <cell r="F275" t="str">
            <v>37903</v>
          </cell>
          <cell r="G275">
            <v>0</v>
          </cell>
          <cell r="H275">
            <v>0</v>
          </cell>
          <cell r="I275">
            <v>0</v>
          </cell>
        </row>
        <row r="276">
          <cell r="F276" t="str">
            <v>38126</v>
          </cell>
          <cell r="G276">
            <v>694470.61</v>
          </cell>
          <cell r="H276">
            <v>694470.61</v>
          </cell>
          <cell r="I276">
            <v>1388941.22</v>
          </cell>
        </row>
        <row r="277">
          <cell r="F277" t="str">
            <v>38264</v>
          </cell>
          <cell r="G277">
            <v>96270.26</v>
          </cell>
          <cell r="H277">
            <v>96270.26</v>
          </cell>
          <cell r="I277">
            <v>192540.52</v>
          </cell>
        </row>
        <row r="278">
          <cell r="F278" t="str">
            <v>38265</v>
          </cell>
          <cell r="G278">
            <v>420163.2</v>
          </cell>
          <cell r="H278">
            <v>420163.2</v>
          </cell>
          <cell r="I278">
            <v>840326.4</v>
          </cell>
        </row>
        <row r="279">
          <cell r="F279" t="str">
            <v>38267</v>
          </cell>
          <cell r="G279">
            <v>3279741.51</v>
          </cell>
          <cell r="H279">
            <v>3279741.51</v>
          </cell>
          <cell r="I279">
            <v>6559483.0199999996</v>
          </cell>
        </row>
        <row r="280">
          <cell r="F280" t="str">
            <v>38300</v>
          </cell>
          <cell r="G280">
            <v>980369.63</v>
          </cell>
          <cell r="H280">
            <v>980369.63</v>
          </cell>
          <cell r="I280">
            <v>1960739.26</v>
          </cell>
        </row>
        <row r="281">
          <cell r="F281" t="str">
            <v>38301</v>
          </cell>
          <cell r="G281">
            <v>540808.44999999995</v>
          </cell>
          <cell r="H281">
            <v>540808.44999999995</v>
          </cell>
          <cell r="I281">
            <v>1081616.8999999999</v>
          </cell>
        </row>
        <row r="282">
          <cell r="F282" t="str">
            <v>38302</v>
          </cell>
          <cell r="G282">
            <v>817690.02</v>
          </cell>
          <cell r="H282">
            <v>817690.02</v>
          </cell>
          <cell r="I282">
            <v>1635380.04</v>
          </cell>
        </row>
        <row r="283">
          <cell r="F283" t="str">
            <v>38304</v>
          </cell>
          <cell r="G283">
            <v>184708.35</v>
          </cell>
          <cell r="H283">
            <v>184708.35</v>
          </cell>
          <cell r="I283">
            <v>369416.7</v>
          </cell>
        </row>
        <row r="284">
          <cell r="F284" t="str">
            <v>38306</v>
          </cell>
          <cell r="G284">
            <v>801339.9</v>
          </cell>
          <cell r="H284">
            <v>801339.9</v>
          </cell>
          <cell r="I284">
            <v>1602679.8</v>
          </cell>
        </row>
        <row r="285">
          <cell r="F285" t="str">
            <v>38308</v>
          </cell>
          <cell r="G285">
            <v>661867.26</v>
          </cell>
          <cell r="H285">
            <v>661867.26</v>
          </cell>
          <cell r="I285">
            <v>1323734.52</v>
          </cell>
        </row>
        <row r="286">
          <cell r="F286" t="str">
            <v>38320</v>
          </cell>
          <cell r="G286">
            <v>508616.58</v>
          </cell>
          <cell r="H286">
            <v>508616.58</v>
          </cell>
          <cell r="I286">
            <v>1017233.16</v>
          </cell>
        </row>
        <row r="287">
          <cell r="F287" t="str">
            <v>38322</v>
          </cell>
          <cell r="G287">
            <v>694708.53</v>
          </cell>
          <cell r="H287">
            <v>694708.53</v>
          </cell>
          <cell r="I287">
            <v>1389417.06</v>
          </cell>
        </row>
        <row r="288">
          <cell r="F288" t="str">
            <v>38324</v>
          </cell>
          <cell r="G288">
            <v>265036.7</v>
          </cell>
          <cell r="H288">
            <v>265036.7</v>
          </cell>
          <cell r="I288">
            <v>530073.4</v>
          </cell>
        </row>
        <row r="289">
          <cell r="F289" t="str">
            <v>39002</v>
          </cell>
          <cell r="G289">
            <v>4163810.54</v>
          </cell>
          <cell r="H289">
            <v>4163810.54</v>
          </cell>
          <cell r="I289">
            <v>8327621.0800000001</v>
          </cell>
        </row>
        <row r="290">
          <cell r="F290" t="str">
            <v>39003</v>
          </cell>
          <cell r="G290">
            <v>1573368.3</v>
          </cell>
          <cell r="H290">
            <v>1573368.3</v>
          </cell>
          <cell r="I290">
            <v>3146736.6</v>
          </cell>
        </row>
        <row r="291">
          <cell r="F291" t="str">
            <v>39007</v>
          </cell>
          <cell r="G291">
            <v>24588570.02</v>
          </cell>
          <cell r="H291">
            <v>24588570.02</v>
          </cell>
          <cell r="I291">
            <v>49177140.039999999</v>
          </cell>
        </row>
        <row r="292">
          <cell r="F292" t="str">
            <v>39090</v>
          </cell>
          <cell r="G292">
            <v>4247883.55</v>
          </cell>
          <cell r="H292">
            <v>4247883.55</v>
          </cell>
          <cell r="I292">
            <v>8495767.0999999996</v>
          </cell>
        </row>
        <row r="293">
          <cell r="F293" t="str">
            <v>39119</v>
          </cell>
          <cell r="G293">
            <v>5589995.5899999999</v>
          </cell>
          <cell r="H293">
            <v>5589995.5899999999</v>
          </cell>
          <cell r="I293">
            <v>11179991.18</v>
          </cell>
        </row>
        <row r="294">
          <cell r="F294" t="str">
            <v>39120</v>
          </cell>
          <cell r="G294">
            <v>2123364.13</v>
          </cell>
          <cell r="H294">
            <v>2123364.13</v>
          </cell>
          <cell r="I294">
            <v>4246728.26</v>
          </cell>
        </row>
        <row r="295">
          <cell r="F295" t="str">
            <v>39200</v>
          </cell>
          <cell r="G295">
            <v>7462491.6399999997</v>
          </cell>
          <cell r="H295">
            <v>7462491.6399999997</v>
          </cell>
          <cell r="I295">
            <v>14924983.279999999</v>
          </cell>
        </row>
        <row r="296">
          <cell r="F296" t="str">
            <v>39201</v>
          </cell>
          <cell r="G296">
            <v>13822729.710000001</v>
          </cell>
          <cell r="H296">
            <v>13822729.710000001</v>
          </cell>
          <cell r="I296">
            <v>27645459.420000002</v>
          </cell>
        </row>
        <row r="297">
          <cell r="F297" t="str">
            <v>39202</v>
          </cell>
          <cell r="G297">
            <v>7096092.1900000004</v>
          </cell>
          <cell r="H297">
            <v>7096092.1900000004</v>
          </cell>
          <cell r="I297">
            <v>14192184.380000001</v>
          </cell>
        </row>
        <row r="298">
          <cell r="F298" t="str">
            <v>39203</v>
          </cell>
          <cell r="G298">
            <v>1934513.26</v>
          </cell>
          <cell r="H298">
            <v>1934513.26</v>
          </cell>
          <cell r="I298">
            <v>3869026.52</v>
          </cell>
        </row>
        <row r="299">
          <cell r="F299" t="str">
            <v>39204</v>
          </cell>
          <cell r="G299">
            <v>2132894.44</v>
          </cell>
          <cell r="H299">
            <v>2132894.44</v>
          </cell>
          <cell r="I299">
            <v>4265788.88</v>
          </cell>
        </row>
        <row r="300">
          <cell r="F300" t="str">
            <v>39205</v>
          </cell>
          <cell r="G300">
            <v>3065359.3</v>
          </cell>
          <cell r="H300">
            <v>3065359.3</v>
          </cell>
          <cell r="I300">
            <v>6130718.5999999996</v>
          </cell>
        </row>
        <row r="301">
          <cell r="F301" t="str">
            <v>39207</v>
          </cell>
          <cell r="G301">
            <v>4222362.49</v>
          </cell>
          <cell r="H301">
            <v>4222362.49</v>
          </cell>
          <cell r="I301">
            <v>8444724.9800000004</v>
          </cell>
        </row>
        <row r="302">
          <cell r="F302" t="str">
            <v>39208</v>
          </cell>
          <cell r="G302">
            <v>7568314.9699999997</v>
          </cell>
          <cell r="H302">
            <v>7568314.9699999997</v>
          </cell>
          <cell r="I302">
            <v>15136629.939999999</v>
          </cell>
        </row>
        <row r="303">
          <cell r="F303" t="str">
            <v>39209</v>
          </cell>
          <cell r="G303">
            <v>2764087.65</v>
          </cell>
          <cell r="H303">
            <v>2764087.65</v>
          </cell>
          <cell r="I303">
            <v>5528175.2999999998</v>
          </cell>
        </row>
      </sheetData>
      <sheetData sheetId="4">
        <row r="7">
          <cell r="A7" t="str">
            <v>17001</v>
          </cell>
          <cell r="B7" t="str">
            <v>Seattle</v>
          </cell>
          <cell r="C7">
            <v>51908.91</v>
          </cell>
          <cell r="D7">
            <v>710607690.71000004</v>
          </cell>
          <cell r="E7">
            <v>723676132.88</v>
          </cell>
          <cell r="F7">
            <v>50996.18</v>
          </cell>
          <cell r="G7">
            <v>912.73</v>
          </cell>
        </row>
        <row r="8">
          <cell r="A8" t="str">
            <v>32081</v>
          </cell>
          <cell r="B8" t="str">
            <v>Spokane</v>
          </cell>
          <cell r="C8">
            <v>30357.620000000003</v>
          </cell>
          <cell r="D8">
            <v>360926735.48000002</v>
          </cell>
          <cell r="E8">
            <v>369452720.80000001</v>
          </cell>
          <cell r="F8">
            <v>29707.4</v>
          </cell>
          <cell r="G8">
            <v>650.22</v>
          </cell>
        </row>
        <row r="9">
          <cell r="A9" t="str">
            <v>27010</v>
          </cell>
          <cell r="B9" t="str">
            <v>Tacoma</v>
          </cell>
          <cell r="C9">
            <v>28909.200000000004</v>
          </cell>
          <cell r="D9">
            <v>378116107.30000001</v>
          </cell>
          <cell r="E9">
            <v>380611251.98000002</v>
          </cell>
          <cell r="F9">
            <v>28343.580000000005</v>
          </cell>
          <cell r="G9">
            <v>565.62</v>
          </cell>
        </row>
        <row r="10">
          <cell r="A10" t="str">
            <v>17414</v>
          </cell>
          <cell r="B10" t="str">
            <v>Lake Washington</v>
          </cell>
          <cell r="C10">
            <v>27515.849999999995</v>
          </cell>
          <cell r="D10">
            <v>288241774.16000003</v>
          </cell>
          <cell r="E10">
            <v>300827423.16000003</v>
          </cell>
          <cell r="F10">
            <v>27005.189999999995</v>
          </cell>
          <cell r="G10">
            <v>510.65999999999997</v>
          </cell>
        </row>
        <row r="11">
          <cell r="A11" t="str">
            <v>17415</v>
          </cell>
          <cell r="B11" t="str">
            <v>Kent</v>
          </cell>
          <cell r="C11">
            <v>27484.86</v>
          </cell>
          <cell r="D11">
            <v>325746079.02999997</v>
          </cell>
          <cell r="E11">
            <v>315496059.94</v>
          </cell>
          <cell r="F11">
            <v>27088.75</v>
          </cell>
          <cell r="G11">
            <v>396.11</v>
          </cell>
        </row>
        <row r="12">
          <cell r="A12" t="str">
            <v>06114</v>
          </cell>
          <cell r="B12" t="str">
            <v>Evergreen (Clark)</v>
          </cell>
          <cell r="C12">
            <v>26508.34</v>
          </cell>
          <cell r="D12">
            <v>293077460.99000001</v>
          </cell>
          <cell r="E12">
            <v>301968972.11000001</v>
          </cell>
          <cell r="F12">
            <v>26303.56</v>
          </cell>
          <cell r="G12">
            <v>204.78</v>
          </cell>
        </row>
        <row r="13">
          <cell r="A13" t="str">
            <v>06037</v>
          </cell>
          <cell r="B13" t="str">
            <v>Vancouver</v>
          </cell>
          <cell r="C13">
            <v>23206.37</v>
          </cell>
          <cell r="D13">
            <v>261193843.08000001</v>
          </cell>
          <cell r="E13">
            <v>267937107.56999999</v>
          </cell>
          <cell r="F13">
            <v>22948.809999999998</v>
          </cell>
          <cell r="G13">
            <v>257.56</v>
          </cell>
        </row>
        <row r="14">
          <cell r="A14" t="str">
            <v>27003</v>
          </cell>
          <cell r="B14" t="str">
            <v>Puyallup</v>
          </cell>
          <cell r="C14">
            <v>22906.960000000003</v>
          </cell>
          <cell r="D14">
            <v>227028664.36000001</v>
          </cell>
          <cell r="E14">
            <v>248184032.84999999</v>
          </cell>
          <cell r="F14">
            <v>22508.960000000003</v>
          </cell>
          <cell r="G14">
            <v>398</v>
          </cell>
        </row>
        <row r="15">
          <cell r="A15" t="str">
            <v>17210</v>
          </cell>
          <cell r="B15" t="str">
            <v>Federal Way</v>
          </cell>
          <cell r="C15">
            <v>22720.42</v>
          </cell>
          <cell r="D15">
            <v>262934241.25</v>
          </cell>
          <cell r="E15">
            <v>267120422.97</v>
          </cell>
          <cell r="F15">
            <v>22309.19</v>
          </cell>
          <cell r="G15">
            <v>411.23</v>
          </cell>
        </row>
        <row r="16">
          <cell r="A16" t="str">
            <v>17417</v>
          </cell>
          <cell r="B16" t="str">
            <v>Northshore</v>
          </cell>
          <cell r="C16">
            <v>20672.560000000001</v>
          </cell>
          <cell r="D16">
            <v>224393820.65000001</v>
          </cell>
          <cell r="E16">
            <v>232553398.19999999</v>
          </cell>
          <cell r="F16">
            <v>20287.27</v>
          </cell>
          <cell r="G16">
            <v>385.29</v>
          </cell>
        </row>
        <row r="17">
          <cell r="A17" t="str">
            <v>31015</v>
          </cell>
          <cell r="B17" t="str">
            <v>Edmonds</v>
          </cell>
          <cell r="C17">
            <v>20662.66</v>
          </cell>
          <cell r="D17">
            <v>240251683.72999999</v>
          </cell>
          <cell r="E17">
            <v>241207840.28</v>
          </cell>
          <cell r="F17">
            <v>20252.329999999998</v>
          </cell>
          <cell r="G17">
            <v>410.33</v>
          </cell>
        </row>
        <row r="18">
          <cell r="A18">
            <v>11</v>
          </cell>
          <cell r="C18">
            <v>302853.74999999994</v>
          </cell>
          <cell r="D18">
            <v>3572518100.7400002</v>
          </cell>
          <cell r="E18">
            <v>3649035362.7400002</v>
          </cell>
          <cell r="F18">
            <v>297751.22000000003</v>
          </cell>
          <cell r="G18">
            <v>5102.53</v>
          </cell>
        </row>
        <row r="19">
          <cell r="A19" t="str">
            <v>10,000-19,999</v>
          </cell>
        </row>
        <row r="20">
          <cell r="A20" t="str">
            <v>17401</v>
          </cell>
          <cell r="B20" t="str">
            <v>Highline</v>
          </cell>
          <cell r="C20">
            <v>19844.010000000002</v>
          </cell>
          <cell r="D20">
            <v>242907863.87</v>
          </cell>
          <cell r="E20">
            <v>250301521.06</v>
          </cell>
          <cell r="F20">
            <v>19399.350000000002</v>
          </cell>
          <cell r="G20">
            <v>444.66</v>
          </cell>
        </row>
        <row r="21">
          <cell r="A21" t="str">
            <v>17405</v>
          </cell>
          <cell r="B21" t="str">
            <v>Bellevue</v>
          </cell>
          <cell r="C21">
            <v>19654.280000000006</v>
          </cell>
          <cell r="D21">
            <v>248573836.03999999</v>
          </cell>
          <cell r="E21">
            <v>249162047.96000001</v>
          </cell>
          <cell r="F21">
            <v>19330.170000000006</v>
          </cell>
          <cell r="G21">
            <v>324.11</v>
          </cell>
        </row>
        <row r="22">
          <cell r="A22" t="str">
            <v>31002</v>
          </cell>
          <cell r="B22" t="str">
            <v>Everett</v>
          </cell>
          <cell r="C22">
            <v>19603.530000000002</v>
          </cell>
          <cell r="D22">
            <v>228677936.56999999</v>
          </cell>
          <cell r="E22">
            <v>236656304.61000001</v>
          </cell>
          <cell r="F22">
            <v>19297.750000000004</v>
          </cell>
          <cell r="G22">
            <v>305.77999999999997</v>
          </cell>
        </row>
        <row r="23">
          <cell r="A23" t="str">
            <v>27403</v>
          </cell>
          <cell r="B23" t="str">
            <v>Bethel</v>
          </cell>
          <cell r="C23">
            <v>19317.32</v>
          </cell>
          <cell r="D23">
            <v>204529991.08000001</v>
          </cell>
          <cell r="E23">
            <v>219879181.47999999</v>
          </cell>
          <cell r="F23">
            <v>19004.54</v>
          </cell>
          <cell r="G23">
            <v>312.77999999999997</v>
          </cell>
        </row>
        <row r="24">
          <cell r="A24" t="str">
            <v>17411</v>
          </cell>
          <cell r="B24" t="str">
            <v>Issaquah</v>
          </cell>
          <cell r="C24">
            <v>19309.539999999997</v>
          </cell>
          <cell r="D24">
            <v>207405161.94</v>
          </cell>
          <cell r="E24">
            <v>209881839.16</v>
          </cell>
          <cell r="F24">
            <v>18919.039999999997</v>
          </cell>
          <cell r="G24">
            <v>390.5</v>
          </cell>
        </row>
        <row r="25">
          <cell r="A25" t="str">
            <v>03017</v>
          </cell>
          <cell r="B25" t="str">
            <v>Kennewick</v>
          </cell>
          <cell r="C25">
            <v>18090.940000000002</v>
          </cell>
          <cell r="D25">
            <v>187018982.44</v>
          </cell>
          <cell r="E25">
            <v>197407724.00999999</v>
          </cell>
          <cell r="F25">
            <v>17746.63</v>
          </cell>
          <cell r="G25">
            <v>344.31</v>
          </cell>
        </row>
        <row r="26">
          <cell r="A26" t="str">
            <v>11001</v>
          </cell>
          <cell r="B26" t="str">
            <v>Pasco</v>
          </cell>
          <cell r="C26">
            <v>17375.98</v>
          </cell>
          <cell r="D26">
            <v>198673274.74000001</v>
          </cell>
          <cell r="E26">
            <v>194605174.66999999</v>
          </cell>
          <cell r="F26">
            <v>17113.98</v>
          </cell>
          <cell r="G26">
            <v>262</v>
          </cell>
        </row>
        <row r="27">
          <cell r="A27" t="str">
            <v>39007</v>
          </cell>
          <cell r="B27" t="str">
            <v>Yakima</v>
          </cell>
          <cell r="C27">
            <v>16493.869999999995</v>
          </cell>
          <cell r="D27">
            <v>181712068.97</v>
          </cell>
          <cell r="E27">
            <v>192490921.13999999</v>
          </cell>
          <cell r="F27">
            <v>16129.129999999996</v>
          </cell>
          <cell r="G27">
            <v>364.74</v>
          </cell>
        </row>
        <row r="28">
          <cell r="A28" t="str">
            <v>17408</v>
          </cell>
          <cell r="B28" t="str">
            <v>Auburn</v>
          </cell>
          <cell r="C28">
            <v>15752.660000000002</v>
          </cell>
          <cell r="D28">
            <v>184701714.09</v>
          </cell>
          <cell r="E28">
            <v>188577306.93000001</v>
          </cell>
          <cell r="F28">
            <v>15463.990000000002</v>
          </cell>
          <cell r="G28">
            <v>288.66999999999996</v>
          </cell>
        </row>
        <row r="29">
          <cell r="A29" t="str">
            <v>17403</v>
          </cell>
          <cell r="B29" t="str">
            <v>Renton</v>
          </cell>
          <cell r="C29">
            <v>15737.800000000001</v>
          </cell>
          <cell r="D29">
            <v>182475120.61000001</v>
          </cell>
          <cell r="E29">
            <v>186255451.99000001</v>
          </cell>
          <cell r="F29">
            <v>15384.130000000001</v>
          </cell>
          <cell r="G29">
            <v>353.67</v>
          </cell>
        </row>
        <row r="30">
          <cell r="A30" t="str">
            <v>31006</v>
          </cell>
          <cell r="B30" t="str">
            <v>Mukilteo</v>
          </cell>
          <cell r="C30">
            <v>15387.73</v>
          </cell>
          <cell r="D30">
            <v>176795472.43000001</v>
          </cell>
          <cell r="E30">
            <v>181087322.66999999</v>
          </cell>
          <cell r="F30">
            <v>15119.84</v>
          </cell>
          <cell r="G30">
            <v>267.89</v>
          </cell>
        </row>
        <row r="31">
          <cell r="A31" t="str">
            <v>34003</v>
          </cell>
          <cell r="B31" t="str">
            <v>North Thurston</v>
          </cell>
          <cell r="C31">
            <v>14918.66</v>
          </cell>
          <cell r="D31">
            <v>164416564.66999999</v>
          </cell>
          <cell r="E31">
            <v>165329809.88999999</v>
          </cell>
          <cell r="F31">
            <v>14603.88</v>
          </cell>
          <cell r="G31">
            <v>314.77999999999997</v>
          </cell>
        </row>
        <row r="32">
          <cell r="A32" t="str">
            <v>32356</v>
          </cell>
          <cell r="B32" t="str">
            <v>Central Valley</v>
          </cell>
          <cell r="C32">
            <v>13406.650000000001</v>
          </cell>
          <cell r="D32">
            <v>141916714.90000001</v>
          </cell>
          <cell r="E32">
            <v>146268774.77000001</v>
          </cell>
          <cell r="F32">
            <v>13098.320000000002</v>
          </cell>
          <cell r="G32">
            <v>308.33000000000004</v>
          </cell>
        </row>
        <row r="33">
          <cell r="A33" t="str">
            <v>06119</v>
          </cell>
          <cell r="B33" t="str">
            <v>Battle Ground</v>
          </cell>
          <cell r="C33">
            <v>12891.859999999997</v>
          </cell>
          <cell r="D33">
            <v>141183509.5</v>
          </cell>
          <cell r="E33">
            <v>145068036.13999999</v>
          </cell>
          <cell r="F33">
            <v>12762.639999999998</v>
          </cell>
          <cell r="G33">
            <v>129.22</v>
          </cell>
        </row>
        <row r="34">
          <cell r="A34" t="str">
            <v>03400</v>
          </cell>
          <cell r="B34" t="str">
            <v>Richland</v>
          </cell>
          <cell r="C34">
            <v>12871.259999999998</v>
          </cell>
          <cell r="D34">
            <v>132309736.3</v>
          </cell>
          <cell r="E34">
            <v>133697253.94</v>
          </cell>
          <cell r="F34">
            <v>12629.71</v>
          </cell>
          <cell r="G34">
            <v>241.55</v>
          </cell>
        </row>
        <row r="35">
          <cell r="A35" t="str">
            <v>27400</v>
          </cell>
          <cell r="B35" t="str">
            <v>Clover Park</v>
          </cell>
          <cell r="C35">
            <v>12671.419999999998</v>
          </cell>
          <cell r="D35">
            <v>154159242.18000001</v>
          </cell>
          <cell r="E35">
            <v>159536472.09999999</v>
          </cell>
          <cell r="F35">
            <v>12211.039999999999</v>
          </cell>
          <cell r="G35">
            <v>460.37999999999994</v>
          </cell>
        </row>
        <row r="36">
          <cell r="A36" t="str">
            <v>18401</v>
          </cell>
          <cell r="B36" t="str">
            <v>Central Kitsap</v>
          </cell>
          <cell r="C36">
            <v>11073.5</v>
          </cell>
          <cell r="D36">
            <v>125007967.89</v>
          </cell>
          <cell r="E36">
            <v>128828241.31999999</v>
          </cell>
          <cell r="F36">
            <v>10786.05</v>
          </cell>
          <cell r="G36">
            <v>287.45</v>
          </cell>
        </row>
        <row r="37">
          <cell r="A37" t="str">
            <v>31025</v>
          </cell>
          <cell r="B37" t="str">
            <v>Marysville</v>
          </cell>
          <cell r="C37">
            <v>11068.369999999999</v>
          </cell>
          <cell r="D37">
            <v>135280187.13</v>
          </cell>
          <cell r="E37">
            <v>138276375.40000001</v>
          </cell>
          <cell r="F37">
            <v>10835.039999999999</v>
          </cell>
          <cell r="G37">
            <v>233.33</v>
          </cell>
        </row>
        <row r="38">
          <cell r="A38" t="str">
            <v>37501</v>
          </cell>
          <cell r="B38" t="str">
            <v>Bellingham</v>
          </cell>
          <cell r="C38">
            <v>11062.08</v>
          </cell>
          <cell r="D38">
            <v>130639546.45</v>
          </cell>
          <cell r="E38">
            <v>131923670.51000001</v>
          </cell>
          <cell r="F38">
            <v>10866.75</v>
          </cell>
          <cell r="G38">
            <v>195.32999999999998</v>
          </cell>
        </row>
        <row r="39">
          <cell r="A39">
            <v>19</v>
          </cell>
          <cell r="C39">
            <v>296531.46000000002</v>
          </cell>
          <cell r="D39">
            <v>3368384891.7999997</v>
          </cell>
          <cell r="E39">
            <v>3455233429.7500005</v>
          </cell>
          <cell r="F39">
            <v>290701.98</v>
          </cell>
          <cell r="G39">
            <v>5829.4800000000005</v>
          </cell>
        </row>
        <row r="40">
          <cell r="A40" t="str">
            <v>5,000-9,999</v>
          </cell>
        </row>
        <row r="41">
          <cell r="A41" t="str">
            <v>31201</v>
          </cell>
          <cell r="B41" t="str">
            <v>Snohomish</v>
          </cell>
          <cell r="C41">
            <v>9901.41</v>
          </cell>
          <cell r="D41">
            <v>113665393.94</v>
          </cell>
          <cell r="E41">
            <v>115116784.56999999</v>
          </cell>
          <cell r="F41">
            <v>9756.5300000000007</v>
          </cell>
          <cell r="G41">
            <v>144.88</v>
          </cell>
        </row>
        <row r="42">
          <cell r="A42" t="str">
            <v>34111</v>
          </cell>
          <cell r="B42" t="str">
            <v>Olympia</v>
          </cell>
          <cell r="C42">
            <v>9795.6</v>
          </cell>
          <cell r="D42">
            <v>107993882.03</v>
          </cell>
          <cell r="E42">
            <v>108858249.02</v>
          </cell>
          <cell r="F42">
            <v>9603.7900000000009</v>
          </cell>
          <cell r="G42">
            <v>191.81</v>
          </cell>
        </row>
        <row r="43">
          <cell r="A43" t="str">
            <v>18402</v>
          </cell>
          <cell r="B43" t="str">
            <v>South Kitsap</v>
          </cell>
          <cell r="C43">
            <v>9745.84</v>
          </cell>
          <cell r="D43">
            <v>103829140.55</v>
          </cell>
          <cell r="E43">
            <v>110704301.77</v>
          </cell>
          <cell r="F43">
            <v>9518.17</v>
          </cell>
          <cell r="G43">
            <v>227.67000000000002</v>
          </cell>
        </row>
        <row r="44">
          <cell r="A44" t="str">
            <v>32354</v>
          </cell>
          <cell r="B44" t="str">
            <v>Mead</v>
          </cell>
          <cell r="C44">
            <v>9677.5899999999983</v>
          </cell>
          <cell r="D44">
            <v>104651191.91</v>
          </cell>
          <cell r="E44">
            <v>106701847.16</v>
          </cell>
          <cell r="F44">
            <v>9545.2599999999984</v>
          </cell>
          <cell r="G44">
            <v>132.32999999999998</v>
          </cell>
        </row>
        <row r="45">
          <cell r="A45" t="str">
            <v>17412</v>
          </cell>
          <cell r="B45" t="str">
            <v>Shoreline</v>
          </cell>
          <cell r="C45">
            <v>9343.32</v>
          </cell>
          <cell r="D45">
            <v>107937900.84</v>
          </cell>
          <cell r="E45">
            <v>108979067.2</v>
          </cell>
          <cell r="F45">
            <v>9178.85</v>
          </cell>
          <cell r="G45">
            <v>164.47000000000003</v>
          </cell>
        </row>
        <row r="46">
          <cell r="A46" t="str">
            <v>27320</v>
          </cell>
          <cell r="B46" t="str">
            <v>Sumner</v>
          </cell>
          <cell r="C46">
            <v>9098.909999999998</v>
          </cell>
          <cell r="D46">
            <v>102980886.65000001</v>
          </cell>
          <cell r="E46">
            <v>104269325.09999999</v>
          </cell>
          <cell r="F46">
            <v>8960.6799999999985</v>
          </cell>
          <cell r="G46">
            <v>138.23000000000002</v>
          </cell>
        </row>
        <row r="47">
          <cell r="A47" t="str">
            <v>27401</v>
          </cell>
          <cell r="B47" t="str">
            <v>Peninsula</v>
          </cell>
          <cell r="C47">
            <v>8694.7900000000009</v>
          </cell>
          <cell r="D47">
            <v>97048845.969999999</v>
          </cell>
          <cell r="E47">
            <v>98149916.299999997</v>
          </cell>
          <cell r="F47">
            <v>8518.68</v>
          </cell>
          <cell r="G47">
            <v>176.10999999999999</v>
          </cell>
        </row>
        <row r="48">
          <cell r="A48" t="str">
            <v>13161</v>
          </cell>
          <cell r="B48" t="str">
            <v>Moses Lake</v>
          </cell>
          <cell r="C48">
            <v>8463.5500000000011</v>
          </cell>
          <cell r="D48">
            <v>93661735.459999993</v>
          </cell>
          <cell r="E48">
            <v>98630265.260000005</v>
          </cell>
          <cell r="F48">
            <v>8309.11</v>
          </cell>
          <cell r="G48">
            <v>154.44</v>
          </cell>
        </row>
        <row r="49">
          <cell r="A49" t="str">
            <v>31004</v>
          </cell>
          <cell r="B49" t="str">
            <v>Lake Stevens</v>
          </cell>
          <cell r="C49">
            <v>8384.2499999999964</v>
          </cell>
          <cell r="D49">
            <v>88667001.019999996</v>
          </cell>
          <cell r="E49">
            <v>89983356.620000005</v>
          </cell>
          <cell r="F49">
            <v>8201.6899999999969</v>
          </cell>
          <cell r="G49">
            <v>182.56</v>
          </cell>
        </row>
        <row r="50">
          <cell r="A50" t="str">
            <v>04246</v>
          </cell>
          <cell r="B50" t="str">
            <v>Wenatchee</v>
          </cell>
          <cell r="C50">
            <v>8054.2499999999991</v>
          </cell>
          <cell r="D50">
            <v>88876738.480000004</v>
          </cell>
          <cell r="E50">
            <v>90813294.209999993</v>
          </cell>
          <cell r="F50">
            <v>7919.579999999999</v>
          </cell>
          <cell r="G50">
            <v>134.67000000000002</v>
          </cell>
        </row>
        <row r="51">
          <cell r="A51" t="str">
            <v>17409</v>
          </cell>
          <cell r="B51" t="str">
            <v>Tahoma</v>
          </cell>
          <cell r="C51">
            <v>7829.7900000000009</v>
          </cell>
          <cell r="D51">
            <v>79334474.370000005</v>
          </cell>
          <cell r="E51">
            <v>84384991.260000005</v>
          </cell>
          <cell r="F51">
            <v>7681.6800000000012</v>
          </cell>
          <cell r="G51">
            <v>148.11000000000001</v>
          </cell>
        </row>
        <row r="52">
          <cell r="A52" t="str">
            <v>27402</v>
          </cell>
          <cell r="B52" t="str">
            <v>Franklin Pierce</v>
          </cell>
          <cell r="C52">
            <v>7739.739999999998</v>
          </cell>
          <cell r="D52">
            <v>88901410.379999995</v>
          </cell>
          <cell r="E52">
            <v>96819842.829999998</v>
          </cell>
          <cell r="F52">
            <v>7588.2999999999984</v>
          </cell>
          <cell r="G52">
            <v>151.44</v>
          </cell>
        </row>
        <row r="53">
          <cell r="A53" t="str">
            <v>34033</v>
          </cell>
          <cell r="B53" t="str">
            <v>Tumwater</v>
          </cell>
          <cell r="C53">
            <v>6838.1100000000006</v>
          </cell>
          <cell r="D53">
            <v>73008918.209999993</v>
          </cell>
          <cell r="E53">
            <v>73174956.659999996</v>
          </cell>
          <cell r="F53">
            <v>6719.1500000000005</v>
          </cell>
          <cell r="G53">
            <v>118.96000000000001</v>
          </cell>
        </row>
        <row r="54">
          <cell r="A54" t="str">
            <v>29320</v>
          </cell>
          <cell r="B54" t="str">
            <v>Mt Vernon</v>
          </cell>
          <cell r="C54">
            <v>6811.31</v>
          </cell>
          <cell r="D54">
            <v>80572417.030000001</v>
          </cell>
          <cell r="E54">
            <v>81604334.040000007</v>
          </cell>
          <cell r="F54">
            <v>6695.8600000000006</v>
          </cell>
          <cell r="G54">
            <v>115.45</v>
          </cell>
        </row>
        <row r="55">
          <cell r="A55" t="str">
            <v>08122</v>
          </cell>
          <cell r="B55" t="str">
            <v>Longview</v>
          </cell>
          <cell r="C55">
            <v>6786.91</v>
          </cell>
          <cell r="D55">
            <v>75293853.989999995</v>
          </cell>
          <cell r="E55">
            <v>78829240.109999999</v>
          </cell>
          <cell r="F55">
            <v>6607.14</v>
          </cell>
          <cell r="G55">
            <v>179.76999999999998</v>
          </cell>
        </row>
        <row r="56">
          <cell r="A56" t="str">
            <v>39201</v>
          </cell>
          <cell r="B56" t="str">
            <v>Sunnyside</v>
          </cell>
          <cell r="C56">
            <v>6760.82</v>
          </cell>
          <cell r="D56">
            <v>71766399.200000003</v>
          </cell>
          <cell r="E56">
            <v>79867049.420000002</v>
          </cell>
          <cell r="F56">
            <v>6645.9299999999994</v>
          </cell>
          <cell r="G56">
            <v>114.89</v>
          </cell>
        </row>
        <row r="57">
          <cell r="A57" t="str">
            <v>31103</v>
          </cell>
          <cell r="B57" t="str">
            <v>Monroe</v>
          </cell>
          <cell r="C57">
            <v>6669.04</v>
          </cell>
          <cell r="D57">
            <v>73536979.069999993</v>
          </cell>
          <cell r="E57">
            <v>72540912.709999993</v>
          </cell>
          <cell r="F57">
            <v>6585.04</v>
          </cell>
          <cell r="G57">
            <v>84</v>
          </cell>
        </row>
        <row r="58">
          <cell r="A58" t="str">
            <v>06117</v>
          </cell>
          <cell r="B58" t="str">
            <v>Camas</v>
          </cell>
          <cell r="C58">
            <v>6667.2099999999991</v>
          </cell>
          <cell r="D58">
            <v>68821766.870000005</v>
          </cell>
          <cell r="E58">
            <v>68852286.189999998</v>
          </cell>
          <cell r="F58">
            <v>6593.7699999999995</v>
          </cell>
          <cell r="G58">
            <v>73.44</v>
          </cell>
        </row>
        <row r="59">
          <cell r="A59" t="str">
            <v>17410</v>
          </cell>
          <cell r="B59" t="str">
            <v>Snoqualmie Valley</v>
          </cell>
          <cell r="C59">
            <v>6643.17</v>
          </cell>
          <cell r="D59">
            <v>69414073.329999998</v>
          </cell>
          <cell r="E59">
            <v>70282817.75</v>
          </cell>
          <cell r="F59">
            <v>6514.95</v>
          </cell>
          <cell r="G59">
            <v>128.22</v>
          </cell>
        </row>
        <row r="60">
          <cell r="A60" t="str">
            <v>18400</v>
          </cell>
          <cell r="B60" t="str">
            <v>North Kitsap</v>
          </cell>
          <cell r="C60">
            <v>6013.880000000001</v>
          </cell>
          <cell r="D60">
            <v>70558504.670000002</v>
          </cell>
          <cell r="E60">
            <v>70903347.819999993</v>
          </cell>
          <cell r="F60">
            <v>5898.4300000000012</v>
          </cell>
          <cell r="G60">
            <v>115.45</v>
          </cell>
        </row>
        <row r="61">
          <cell r="A61" t="str">
            <v>36140</v>
          </cell>
          <cell r="B61" t="str">
            <v>Walla Walla</v>
          </cell>
          <cell r="C61">
            <v>5956.94</v>
          </cell>
          <cell r="D61">
            <v>70291960.180000007</v>
          </cell>
          <cell r="E61">
            <v>71473046.200000003</v>
          </cell>
          <cell r="F61">
            <v>5865.32</v>
          </cell>
          <cell r="G61">
            <v>91.62</v>
          </cell>
        </row>
        <row r="62">
          <cell r="A62" t="str">
            <v>09206</v>
          </cell>
          <cell r="B62" t="str">
            <v>Eastmont</v>
          </cell>
          <cell r="C62">
            <v>5901.82</v>
          </cell>
          <cell r="D62">
            <v>61092157.640000001</v>
          </cell>
          <cell r="E62">
            <v>64761831.530000001</v>
          </cell>
          <cell r="F62">
            <v>5802</v>
          </cell>
          <cell r="G62">
            <v>99.82</v>
          </cell>
        </row>
        <row r="63">
          <cell r="A63" t="str">
            <v>15201</v>
          </cell>
          <cell r="B63" t="str">
            <v>Oak Harbor</v>
          </cell>
          <cell r="C63">
            <v>5781.4700000000021</v>
          </cell>
          <cell r="D63">
            <v>60189717.579999998</v>
          </cell>
          <cell r="E63">
            <v>62248578.140000001</v>
          </cell>
          <cell r="F63">
            <v>5625.9100000000017</v>
          </cell>
          <cell r="G63">
            <v>155.56</v>
          </cell>
        </row>
        <row r="64">
          <cell r="A64" t="str">
            <v>34002</v>
          </cell>
          <cell r="B64" t="str">
            <v>Yelm</v>
          </cell>
          <cell r="C64">
            <v>5660.2500000000009</v>
          </cell>
          <cell r="D64">
            <v>57543208.729999997</v>
          </cell>
          <cell r="E64">
            <v>61509023.229999997</v>
          </cell>
          <cell r="F64">
            <v>5566.3600000000006</v>
          </cell>
          <cell r="G64">
            <v>93.89</v>
          </cell>
        </row>
        <row r="65">
          <cell r="A65" t="str">
            <v>27083</v>
          </cell>
          <cell r="B65" t="str">
            <v>University Place</v>
          </cell>
          <cell r="C65">
            <v>5626.7999999999993</v>
          </cell>
          <cell r="D65">
            <v>59374151.329999998</v>
          </cell>
          <cell r="E65">
            <v>61322766.409999996</v>
          </cell>
          <cell r="F65">
            <v>5546.2499999999991</v>
          </cell>
          <cell r="G65">
            <v>80.55</v>
          </cell>
        </row>
        <row r="66">
          <cell r="A66" t="str">
            <v>31016</v>
          </cell>
          <cell r="B66" t="str">
            <v>Arlington</v>
          </cell>
          <cell r="C66">
            <v>5430.7700000000013</v>
          </cell>
          <cell r="D66">
            <v>59695353.030000001</v>
          </cell>
          <cell r="E66">
            <v>60274740.549999997</v>
          </cell>
          <cell r="F66">
            <v>5345.880000000001</v>
          </cell>
          <cell r="G66">
            <v>84.89</v>
          </cell>
        </row>
        <row r="67">
          <cell r="A67" t="str">
            <v>18100</v>
          </cell>
          <cell r="B67" t="str">
            <v>Bremerton</v>
          </cell>
          <cell r="C67">
            <v>5373.1699999999992</v>
          </cell>
          <cell r="D67">
            <v>62200655.280000001</v>
          </cell>
          <cell r="E67">
            <v>64178556.979999997</v>
          </cell>
          <cell r="F67">
            <v>5206.829999999999</v>
          </cell>
          <cell r="G67">
            <v>166.34</v>
          </cell>
        </row>
        <row r="68">
          <cell r="A68" t="str">
            <v>24019</v>
          </cell>
          <cell r="B68" t="str">
            <v>Omak</v>
          </cell>
          <cell r="C68">
            <v>5327.78</v>
          </cell>
          <cell r="D68">
            <v>48325305.729999997</v>
          </cell>
          <cell r="E68">
            <v>50928062.799999997</v>
          </cell>
          <cell r="F68">
            <v>5264.33</v>
          </cell>
          <cell r="G68">
            <v>63.45</v>
          </cell>
        </row>
        <row r="69">
          <cell r="A69">
            <v>28</v>
          </cell>
          <cell r="C69">
            <v>204978.49</v>
          </cell>
          <cell r="D69">
            <v>2239234023.4699998</v>
          </cell>
          <cell r="E69">
            <v>2306162791.8400006</v>
          </cell>
          <cell r="F69">
            <v>201265.47000000003</v>
          </cell>
          <cell r="G69">
            <v>3713.0199999999995</v>
          </cell>
        </row>
        <row r="70">
          <cell r="A70" t="str">
            <v>3,000-4,999</v>
          </cell>
        </row>
        <row r="71">
          <cell r="A71" t="str">
            <v>39208</v>
          </cell>
          <cell r="B71" t="str">
            <v>West Valley (Yak)</v>
          </cell>
          <cell r="C71">
            <v>4980.47</v>
          </cell>
          <cell r="D71">
            <v>50139514.560000002</v>
          </cell>
          <cell r="E71">
            <v>52285886.869999997</v>
          </cell>
          <cell r="F71">
            <v>4903.8</v>
          </cell>
          <cell r="G71">
            <v>76.67</v>
          </cell>
        </row>
        <row r="72">
          <cell r="A72" t="str">
            <v>08458</v>
          </cell>
          <cell r="B72" t="str">
            <v>Kelso</v>
          </cell>
          <cell r="C72">
            <v>4972.21</v>
          </cell>
          <cell r="D72">
            <v>53862465.700000003</v>
          </cell>
          <cell r="E72">
            <v>55204988.590000004</v>
          </cell>
          <cell r="F72">
            <v>4934.43</v>
          </cell>
          <cell r="G72">
            <v>37.78</v>
          </cell>
        </row>
        <row r="73">
          <cell r="A73" t="str">
            <v>37502</v>
          </cell>
          <cell r="B73" t="str">
            <v>Ferndale</v>
          </cell>
          <cell r="C73">
            <v>4763.2099999999991</v>
          </cell>
          <cell r="D73">
            <v>55421946.719999999</v>
          </cell>
          <cell r="E73">
            <v>57649200.530000001</v>
          </cell>
          <cell r="F73">
            <v>4679.6599999999989</v>
          </cell>
          <cell r="G73">
            <v>83.55</v>
          </cell>
        </row>
        <row r="74">
          <cell r="A74" t="str">
            <v>32360</v>
          </cell>
          <cell r="B74" t="str">
            <v>Cheney</v>
          </cell>
          <cell r="C74">
            <v>4525.51</v>
          </cell>
          <cell r="D74">
            <v>48870136.530000001</v>
          </cell>
          <cell r="E74">
            <v>50135221.299999997</v>
          </cell>
          <cell r="F74">
            <v>4391.18</v>
          </cell>
          <cell r="G74">
            <v>134.32999999999998</v>
          </cell>
        </row>
        <row r="75">
          <cell r="A75" t="str">
            <v>31401</v>
          </cell>
          <cell r="B75" t="str">
            <v>Stanwood</v>
          </cell>
          <cell r="C75">
            <v>4402.88</v>
          </cell>
          <cell r="D75">
            <v>49346221.25</v>
          </cell>
          <cell r="E75">
            <v>49086841.829999998</v>
          </cell>
          <cell r="F75">
            <v>4324.55</v>
          </cell>
          <cell r="G75">
            <v>78.33</v>
          </cell>
        </row>
        <row r="76">
          <cell r="A76" t="str">
            <v>23309</v>
          </cell>
          <cell r="B76" t="str">
            <v>Shelton</v>
          </cell>
          <cell r="C76">
            <v>4379.58</v>
          </cell>
          <cell r="D76">
            <v>51198668.009999998</v>
          </cell>
          <cell r="E76">
            <v>52655537.630000003</v>
          </cell>
          <cell r="F76">
            <v>4264.87</v>
          </cell>
          <cell r="G76">
            <v>114.71</v>
          </cell>
        </row>
        <row r="77">
          <cell r="A77" t="str">
            <v>17400</v>
          </cell>
          <cell r="B77" t="str">
            <v>Mercer Island</v>
          </cell>
          <cell r="C77">
            <v>4286.3500000000004</v>
          </cell>
          <cell r="D77">
            <v>50608353.079999998</v>
          </cell>
          <cell r="E77">
            <v>51376006.689999998</v>
          </cell>
          <cell r="F77">
            <v>4243.68</v>
          </cell>
          <cell r="G77">
            <v>42.67</v>
          </cell>
        </row>
        <row r="78">
          <cell r="A78" t="str">
            <v>01147</v>
          </cell>
          <cell r="B78" t="str">
            <v>Othello</v>
          </cell>
          <cell r="C78">
            <v>4279.5499999999993</v>
          </cell>
          <cell r="D78">
            <v>43787288.780000001</v>
          </cell>
          <cell r="E78">
            <v>46489950.240000002</v>
          </cell>
          <cell r="F78">
            <v>4168.32</v>
          </cell>
          <cell r="G78">
            <v>111.23</v>
          </cell>
        </row>
        <row r="79">
          <cell r="A79" t="str">
            <v>32361</v>
          </cell>
          <cell r="B79" t="str">
            <v>East Valley (Spok</v>
          </cell>
          <cell r="C79">
            <v>4267.37</v>
          </cell>
          <cell r="D79">
            <v>50070414.960000001</v>
          </cell>
          <cell r="E79">
            <v>51780553.659999996</v>
          </cell>
          <cell r="F79">
            <v>4166.4799999999996</v>
          </cell>
          <cell r="G79">
            <v>100.89</v>
          </cell>
        </row>
        <row r="80">
          <cell r="A80" t="str">
            <v>29101</v>
          </cell>
          <cell r="B80" t="str">
            <v>Sedro Woolley</v>
          </cell>
          <cell r="C80">
            <v>4238.8999999999996</v>
          </cell>
          <cell r="D80">
            <v>49212541.060000002</v>
          </cell>
          <cell r="E80">
            <v>50833758.07</v>
          </cell>
          <cell r="F80">
            <v>4160.67</v>
          </cell>
          <cell r="G80">
            <v>78.23</v>
          </cell>
        </row>
        <row r="81">
          <cell r="A81" t="str">
            <v>39202</v>
          </cell>
          <cell r="B81" t="str">
            <v>Toppenish</v>
          </cell>
          <cell r="C81">
            <v>4140.7299999999996</v>
          </cell>
          <cell r="D81">
            <v>44146646.719999999</v>
          </cell>
          <cell r="E81">
            <v>45799300.539999999</v>
          </cell>
          <cell r="F81">
            <v>4076.5099999999998</v>
          </cell>
          <cell r="G81">
            <v>64.22</v>
          </cell>
        </row>
        <row r="82">
          <cell r="A82" t="str">
            <v>17216</v>
          </cell>
          <cell r="B82" t="str">
            <v>Enumclaw</v>
          </cell>
          <cell r="C82">
            <v>4033.6099999999997</v>
          </cell>
          <cell r="D82">
            <v>47201587.619999997</v>
          </cell>
          <cell r="E82">
            <v>47266347.450000003</v>
          </cell>
          <cell r="F82">
            <v>3981.9399999999996</v>
          </cell>
          <cell r="G82">
            <v>51.67</v>
          </cell>
        </row>
        <row r="83">
          <cell r="A83" t="str">
            <v>05121</v>
          </cell>
          <cell r="B83" t="str">
            <v>Port Angeles</v>
          </cell>
          <cell r="C83">
            <v>3858.1800000000003</v>
          </cell>
          <cell r="D83">
            <v>43160372.170000002</v>
          </cell>
          <cell r="E83">
            <v>44774279.350000001</v>
          </cell>
          <cell r="F83">
            <v>3798.4</v>
          </cell>
          <cell r="G83">
            <v>59.78</v>
          </cell>
        </row>
        <row r="84">
          <cell r="A84" t="str">
            <v>18303</v>
          </cell>
          <cell r="B84" t="str">
            <v>Bainbridge</v>
          </cell>
          <cell r="C84">
            <v>3769.74</v>
          </cell>
          <cell r="D84">
            <v>42544306.670000002</v>
          </cell>
          <cell r="E84">
            <v>42786295.93</v>
          </cell>
          <cell r="F84">
            <v>3708.85</v>
          </cell>
          <cell r="G84">
            <v>60.89</v>
          </cell>
        </row>
        <row r="85">
          <cell r="A85" t="str">
            <v>32363</v>
          </cell>
          <cell r="B85" t="str">
            <v>West Valley (Spok</v>
          </cell>
          <cell r="C85">
            <v>3708.4700000000003</v>
          </cell>
          <cell r="D85">
            <v>41921355.240000002</v>
          </cell>
          <cell r="E85">
            <v>42889209.729999997</v>
          </cell>
          <cell r="F85">
            <v>3643.36</v>
          </cell>
          <cell r="G85">
            <v>65.11</v>
          </cell>
        </row>
        <row r="86">
          <cell r="A86" t="str">
            <v>39200</v>
          </cell>
          <cell r="B86" t="str">
            <v>Grandview</v>
          </cell>
          <cell r="C86">
            <v>3694.87</v>
          </cell>
          <cell r="D86">
            <v>38153412.210000001</v>
          </cell>
          <cell r="E86">
            <v>40574180.25</v>
          </cell>
          <cell r="F86">
            <v>3623.2</v>
          </cell>
          <cell r="G86">
            <v>71.67</v>
          </cell>
        </row>
        <row r="87">
          <cell r="A87" t="str">
            <v>29100</v>
          </cell>
          <cell r="B87" t="str">
            <v>Burlington Edison</v>
          </cell>
          <cell r="C87">
            <v>3685.41</v>
          </cell>
          <cell r="D87">
            <v>44539696.960000001</v>
          </cell>
          <cell r="E87">
            <v>44496862.530000001</v>
          </cell>
          <cell r="F87">
            <v>3637.08</v>
          </cell>
          <cell r="G87">
            <v>48.33</v>
          </cell>
        </row>
        <row r="88">
          <cell r="A88" t="str">
            <v>27417</v>
          </cell>
          <cell r="B88" t="str">
            <v>Fife</v>
          </cell>
          <cell r="C88">
            <v>3676.2200000000003</v>
          </cell>
          <cell r="D88">
            <v>38945406.030000001</v>
          </cell>
          <cell r="E88">
            <v>40987780.520000003</v>
          </cell>
          <cell r="F88">
            <v>3609.44</v>
          </cell>
          <cell r="G88">
            <v>66.78</v>
          </cell>
        </row>
        <row r="89">
          <cell r="A89" t="str">
            <v>21401</v>
          </cell>
          <cell r="B89" t="str">
            <v>Centralia</v>
          </cell>
          <cell r="C89">
            <v>3654.68</v>
          </cell>
          <cell r="D89">
            <v>41179978.159999996</v>
          </cell>
          <cell r="E89">
            <v>43446302.350000001</v>
          </cell>
          <cell r="F89">
            <v>3563.8999999999996</v>
          </cell>
          <cell r="G89">
            <v>90.78</v>
          </cell>
        </row>
        <row r="90">
          <cell r="A90" t="str">
            <v>39119</v>
          </cell>
          <cell r="B90" t="str">
            <v>Selah</v>
          </cell>
          <cell r="C90">
            <v>3599.8300000000004</v>
          </cell>
          <cell r="D90">
            <v>38805813.850000001</v>
          </cell>
          <cell r="E90">
            <v>40466490</v>
          </cell>
          <cell r="F90">
            <v>3558.3600000000006</v>
          </cell>
          <cell r="G90">
            <v>41.47</v>
          </cell>
        </row>
        <row r="91">
          <cell r="A91" t="str">
            <v>27416</v>
          </cell>
          <cell r="B91" t="str">
            <v>White River</v>
          </cell>
          <cell r="C91">
            <v>3567.0899999999997</v>
          </cell>
          <cell r="D91">
            <v>38508584.140000001</v>
          </cell>
          <cell r="E91">
            <v>40638301.469999999</v>
          </cell>
          <cell r="F91">
            <v>3514.1899999999996</v>
          </cell>
          <cell r="G91">
            <v>52.900000000000006</v>
          </cell>
        </row>
        <row r="92">
          <cell r="A92" t="str">
            <v>39207</v>
          </cell>
          <cell r="B92" t="str">
            <v>Wapato</v>
          </cell>
          <cell r="C92">
            <v>3421.0600000000004</v>
          </cell>
          <cell r="D92">
            <v>37726204.479999997</v>
          </cell>
          <cell r="E92">
            <v>40292713.770000003</v>
          </cell>
          <cell r="F92">
            <v>3351.5000000000005</v>
          </cell>
          <cell r="G92">
            <v>69.56</v>
          </cell>
        </row>
        <row r="93">
          <cell r="A93" t="str">
            <v>14005</v>
          </cell>
          <cell r="B93" t="str">
            <v>Aberdeen</v>
          </cell>
          <cell r="C93">
            <v>3346.8000000000006</v>
          </cell>
          <cell r="D93">
            <v>41164409.409999996</v>
          </cell>
          <cell r="E93">
            <v>42484435.710000001</v>
          </cell>
          <cell r="F93">
            <v>3250.5100000000007</v>
          </cell>
          <cell r="G93">
            <v>96.289999999999992</v>
          </cell>
        </row>
        <row r="94">
          <cell r="A94" t="str">
            <v>19401</v>
          </cell>
          <cell r="B94" t="str">
            <v>Ellensburg</v>
          </cell>
          <cell r="C94">
            <v>3274.9199999999996</v>
          </cell>
          <cell r="D94">
            <v>32807481.82</v>
          </cell>
          <cell r="E94">
            <v>36093604.810000002</v>
          </cell>
          <cell r="F94">
            <v>3203.1399999999994</v>
          </cell>
          <cell r="G94">
            <v>71.78</v>
          </cell>
        </row>
        <row r="95">
          <cell r="A95" t="str">
            <v>17407</v>
          </cell>
          <cell r="B95" t="str">
            <v>Riverview</v>
          </cell>
          <cell r="C95">
            <v>3159.6400000000003</v>
          </cell>
          <cell r="D95">
            <v>35272899.68</v>
          </cell>
          <cell r="E95">
            <v>35868496.799999997</v>
          </cell>
          <cell r="F95">
            <v>3085.6400000000003</v>
          </cell>
          <cell r="G95">
            <v>74</v>
          </cell>
        </row>
        <row r="96">
          <cell r="A96" t="str">
            <v>06112</v>
          </cell>
          <cell r="B96" t="str">
            <v>Washougal</v>
          </cell>
          <cell r="C96">
            <v>3143.5400000000009</v>
          </cell>
          <cell r="D96">
            <v>31953812.07</v>
          </cell>
          <cell r="E96">
            <v>34377015.859999999</v>
          </cell>
          <cell r="F96">
            <v>3114.1000000000008</v>
          </cell>
          <cell r="G96">
            <v>29.44</v>
          </cell>
        </row>
        <row r="97">
          <cell r="A97" t="str">
            <v>39090</v>
          </cell>
          <cell r="B97" t="str">
            <v>East Valley (Yak)</v>
          </cell>
          <cell r="C97">
            <v>3123.98</v>
          </cell>
          <cell r="D97">
            <v>33487164.960000001</v>
          </cell>
          <cell r="E97">
            <v>33995019.109999999</v>
          </cell>
          <cell r="F97">
            <v>3079.65</v>
          </cell>
          <cell r="G97">
            <v>44.33</v>
          </cell>
        </row>
        <row r="98">
          <cell r="A98" t="str">
            <v>27001</v>
          </cell>
          <cell r="B98" t="str">
            <v>Steilacoom Hist.</v>
          </cell>
          <cell r="C98">
            <v>3092.01</v>
          </cell>
          <cell r="D98">
            <v>33087403.489999998</v>
          </cell>
          <cell r="E98">
            <v>33606955.259999998</v>
          </cell>
          <cell r="F98">
            <v>3031.4500000000003</v>
          </cell>
          <cell r="G98">
            <v>60.56</v>
          </cell>
        </row>
        <row r="99">
          <cell r="A99" t="str">
            <v>37504</v>
          </cell>
          <cell r="B99" t="str">
            <v>Lynden</v>
          </cell>
          <cell r="C99">
            <v>3063.5699999999997</v>
          </cell>
          <cell r="D99">
            <v>31415839.690000001</v>
          </cell>
          <cell r="E99">
            <v>32845253.559999999</v>
          </cell>
          <cell r="F99">
            <v>2989.4599999999996</v>
          </cell>
          <cell r="G99">
            <v>74.11</v>
          </cell>
        </row>
        <row r="100">
          <cell r="A100" t="str">
            <v>21302</v>
          </cell>
          <cell r="B100" t="str">
            <v>Chehalis</v>
          </cell>
          <cell r="C100">
            <v>3015.2599999999993</v>
          </cell>
          <cell r="D100">
            <v>33994117.710000001</v>
          </cell>
          <cell r="E100">
            <v>35918343.219999999</v>
          </cell>
          <cell r="F100">
            <v>2806.6399999999994</v>
          </cell>
          <cell r="G100">
            <v>208.62</v>
          </cell>
        </row>
        <row r="101">
          <cell r="A101">
            <v>30</v>
          </cell>
          <cell r="C101">
            <v>115125.63999999997</v>
          </cell>
          <cell r="D101">
            <v>1272534043.73</v>
          </cell>
          <cell r="E101">
            <v>1317105133.6299996</v>
          </cell>
          <cell r="F101">
            <v>112864.96000000001</v>
          </cell>
          <cell r="G101">
            <v>2260.6799999999998</v>
          </cell>
        </row>
        <row r="102">
          <cell r="A102" t="str">
            <v>2,000-2,999</v>
          </cell>
        </row>
        <row r="103">
          <cell r="A103" t="str">
            <v>17406</v>
          </cell>
          <cell r="B103" t="str">
            <v>Tukwila</v>
          </cell>
          <cell r="C103">
            <v>2981.2899999999991</v>
          </cell>
          <cell r="D103">
            <v>43805141.649999999</v>
          </cell>
          <cell r="E103">
            <v>41966046.280000001</v>
          </cell>
          <cell r="F103">
            <v>2937.0699999999993</v>
          </cell>
          <cell r="G103">
            <v>44.22</v>
          </cell>
        </row>
        <row r="104">
          <cell r="A104" t="str">
            <v>05402</v>
          </cell>
          <cell r="B104" t="str">
            <v>Quillayute Valley</v>
          </cell>
          <cell r="C104">
            <v>2958.9199999999996</v>
          </cell>
          <cell r="D104">
            <v>27847119.649999999</v>
          </cell>
          <cell r="E104">
            <v>27474266.25</v>
          </cell>
          <cell r="F104">
            <v>2942.0299999999997</v>
          </cell>
          <cell r="G104">
            <v>16.89</v>
          </cell>
        </row>
        <row r="105">
          <cell r="A105" t="str">
            <v>13144</v>
          </cell>
          <cell r="B105" t="str">
            <v>Quincy</v>
          </cell>
          <cell r="C105">
            <v>2904.1099999999997</v>
          </cell>
          <cell r="D105">
            <v>32933369.789999999</v>
          </cell>
          <cell r="E105">
            <v>35163866.549999997</v>
          </cell>
          <cell r="F105">
            <v>2850.9999999999995</v>
          </cell>
          <cell r="G105">
            <v>53.11</v>
          </cell>
        </row>
        <row r="106">
          <cell r="A106" t="str">
            <v>05323</v>
          </cell>
          <cell r="B106" t="str">
            <v>Sequim</v>
          </cell>
          <cell r="C106">
            <v>2794.2999999999997</v>
          </cell>
          <cell r="D106">
            <v>29931145.149999999</v>
          </cell>
          <cell r="E106">
            <v>29991671.260000002</v>
          </cell>
          <cell r="F106">
            <v>2746.97</v>
          </cell>
          <cell r="G106">
            <v>47.33</v>
          </cell>
        </row>
        <row r="107">
          <cell r="A107" t="str">
            <v>03116</v>
          </cell>
          <cell r="B107" t="str">
            <v>Prosser</v>
          </cell>
          <cell r="C107">
            <v>2770.2599999999998</v>
          </cell>
          <cell r="D107">
            <v>32422192.800000001</v>
          </cell>
          <cell r="E107">
            <v>32493453.940000001</v>
          </cell>
          <cell r="F107">
            <v>2717.49</v>
          </cell>
          <cell r="G107">
            <v>52.769999999999996</v>
          </cell>
        </row>
        <row r="108">
          <cell r="A108" t="str">
            <v>29103</v>
          </cell>
          <cell r="B108" t="str">
            <v>Anacortes</v>
          </cell>
          <cell r="C108">
            <v>2749.3999999999996</v>
          </cell>
          <cell r="D108">
            <v>31504865.640000001</v>
          </cell>
          <cell r="E108">
            <v>32300280.16</v>
          </cell>
          <cell r="F108">
            <v>2697.5099999999998</v>
          </cell>
          <cell r="G108">
            <v>51.89</v>
          </cell>
        </row>
        <row r="109">
          <cell r="A109" t="str">
            <v>38267</v>
          </cell>
          <cell r="B109" t="str">
            <v>Pullman</v>
          </cell>
          <cell r="C109">
            <v>2727.79</v>
          </cell>
          <cell r="D109">
            <v>24822500.800000001</v>
          </cell>
          <cell r="E109">
            <v>27100610.510000002</v>
          </cell>
          <cell r="F109">
            <v>2650.23</v>
          </cell>
          <cell r="G109">
            <v>77.56</v>
          </cell>
        </row>
        <row r="110">
          <cell r="A110" t="str">
            <v>02250</v>
          </cell>
          <cell r="B110" t="str">
            <v>Clarkston</v>
          </cell>
          <cell r="C110">
            <v>2675.5500000000006</v>
          </cell>
          <cell r="D110">
            <v>30263633.440000001</v>
          </cell>
          <cell r="E110">
            <v>30901791.329999998</v>
          </cell>
          <cell r="F110">
            <v>2630.0000000000005</v>
          </cell>
          <cell r="G110">
            <v>45.55</v>
          </cell>
        </row>
        <row r="111">
          <cell r="A111" t="str">
            <v>27344</v>
          </cell>
          <cell r="B111" t="str">
            <v>Orting</v>
          </cell>
          <cell r="C111">
            <v>2486.33</v>
          </cell>
          <cell r="D111">
            <v>24960798.59</v>
          </cell>
          <cell r="E111">
            <v>25680562.59</v>
          </cell>
          <cell r="F111">
            <v>2439.33</v>
          </cell>
          <cell r="G111">
            <v>47</v>
          </cell>
        </row>
        <row r="112">
          <cell r="A112" t="str">
            <v>32414</v>
          </cell>
          <cell r="B112" t="str">
            <v>Deer Park</v>
          </cell>
          <cell r="C112">
            <v>2458.25</v>
          </cell>
          <cell r="D112">
            <v>24392078.719999999</v>
          </cell>
          <cell r="E112">
            <v>25552176.07</v>
          </cell>
          <cell r="F112">
            <v>2424.91</v>
          </cell>
          <cell r="G112">
            <v>33.340000000000003</v>
          </cell>
        </row>
        <row r="113">
          <cell r="A113" t="str">
            <v>06122</v>
          </cell>
          <cell r="B113" t="str">
            <v>Ridgefield</v>
          </cell>
          <cell r="C113">
            <v>2423.5300000000002</v>
          </cell>
          <cell r="D113">
            <v>23178231.949999999</v>
          </cell>
          <cell r="E113">
            <v>24665533.120000001</v>
          </cell>
          <cell r="F113">
            <v>2423.5300000000002</v>
          </cell>
          <cell r="G113">
            <v>0</v>
          </cell>
        </row>
        <row r="114">
          <cell r="A114" t="str">
            <v>13165</v>
          </cell>
          <cell r="B114" t="str">
            <v>Ephrata</v>
          </cell>
          <cell r="C114">
            <v>2373.2500000000005</v>
          </cell>
          <cell r="D114">
            <v>25542441.75</v>
          </cell>
          <cell r="E114">
            <v>27255007.039999999</v>
          </cell>
          <cell r="F114">
            <v>2340.3200000000006</v>
          </cell>
          <cell r="G114">
            <v>32.930000000000007</v>
          </cell>
        </row>
        <row r="115">
          <cell r="A115" t="str">
            <v>08404</v>
          </cell>
          <cell r="B115" t="str">
            <v>Woodland</v>
          </cell>
          <cell r="C115">
            <v>2309.5699999999997</v>
          </cell>
          <cell r="D115">
            <v>28140732.239999998</v>
          </cell>
          <cell r="E115">
            <v>28275817.039999999</v>
          </cell>
          <cell r="F115">
            <v>2279.8999999999996</v>
          </cell>
          <cell r="G115">
            <v>29.67</v>
          </cell>
        </row>
        <row r="116">
          <cell r="A116" t="str">
            <v>13073</v>
          </cell>
          <cell r="B116" t="str">
            <v>Wahluke</v>
          </cell>
          <cell r="C116">
            <v>2297.5299999999997</v>
          </cell>
          <cell r="D116">
            <v>25271335.870000001</v>
          </cell>
          <cell r="E116">
            <v>26998476.489999998</v>
          </cell>
          <cell r="F116">
            <v>2265.5299999999997</v>
          </cell>
          <cell r="G116">
            <v>32</v>
          </cell>
        </row>
        <row r="117">
          <cell r="A117" t="str">
            <v>31306</v>
          </cell>
          <cell r="B117" t="str">
            <v>Lakewood</v>
          </cell>
          <cell r="C117">
            <v>2294.2399999999998</v>
          </cell>
          <cell r="D117">
            <v>24323335.460000001</v>
          </cell>
          <cell r="E117">
            <v>26126310.940000001</v>
          </cell>
          <cell r="F117">
            <v>2262.8999999999996</v>
          </cell>
          <cell r="G117">
            <v>31.340000000000003</v>
          </cell>
        </row>
        <row r="118">
          <cell r="A118" t="str">
            <v>34401</v>
          </cell>
          <cell r="B118" t="str">
            <v>Rochester</v>
          </cell>
          <cell r="C118">
            <v>2196.4900000000002</v>
          </cell>
          <cell r="D118">
            <v>25006298.010000002</v>
          </cell>
          <cell r="E118">
            <v>25560166.050000001</v>
          </cell>
          <cell r="F118">
            <v>2148.94</v>
          </cell>
          <cell r="G118">
            <v>47.55</v>
          </cell>
        </row>
        <row r="119">
          <cell r="A119" t="str">
            <v>23403</v>
          </cell>
          <cell r="B119" t="str">
            <v>North Mason</v>
          </cell>
          <cell r="C119">
            <v>2166.36</v>
          </cell>
          <cell r="D119">
            <v>24453734.32</v>
          </cell>
          <cell r="E119">
            <v>24924781.190000001</v>
          </cell>
          <cell r="F119">
            <v>2103.69</v>
          </cell>
          <cell r="G119">
            <v>62.67</v>
          </cell>
        </row>
        <row r="120">
          <cell r="A120" t="str">
            <v>37503</v>
          </cell>
          <cell r="B120" t="str">
            <v>Blaine</v>
          </cell>
          <cell r="C120">
            <v>2120.9499999999998</v>
          </cell>
          <cell r="D120">
            <v>25662881.710000001</v>
          </cell>
          <cell r="E120">
            <v>25688488.77</v>
          </cell>
          <cell r="F120">
            <v>2057.2799999999997</v>
          </cell>
          <cell r="G120">
            <v>63.67</v>
          </cell>
        </row>
        <row r="121">
          <cell r="A121" t="str">
            <v>31332</v>
          </cell>
          <cell r="B121" t="str">
            <v>Granite Falls</v>
          </cell>
          <cell r="C121">
            <v>2086.2799999999997</v>
          </cell>
          <cell r="D121">
            <v>23989765.32</v>
          </cell>
          <cell r="E121">
            <v>23962972.82</v>
          </cell>
          <cell r="F121">
            <v>2043.0499999999997</v>
          </cell>
          <cell r="G121">
            <v>43.23</v>
          </cell>
        </row>
        <row r="122">
          <cell r="A122" t="str">
            <v>11051</v>
          </cell>
          <cell r="B122" t="str">
            <v>North Franklin</v>
          </cell>
          <cell r="C122">
            <v>2078.27</v>
          </cell>
          <cell r="D122">
            <v>23332503.010000002</v>
          </cell>
          <cell r="E122">
            <v>23916297.010000002</v>
          </cell>
          <cell r="F122">
            <v>2029.9399999999998</v>
          </cell>
          <cell r="G122">
            <v>48.33</v>
          </cell>
        </row>
        <row r="123">
          <cell r="A123" t="str">
            <v>31311</v>
          </cell>
          <cell r="B123" t="str">
            <v>Sultan</v>
          </cell>
          <cell r="C123">
            <v>2003.2699999999998</v>
          </cell>
          <cell r="D123">
            <v>22584010.809999999</v>
          </cell>
          <cell r="E123">
            <v>23390837.329999998</v>
          </cell>
          <cell r="F123">
            <v>1974.7099999999998</v>
          </cell>
          <cell r="G123">
            <v>28.56</v>
          </cell>
        </row>
        <row r="124">
          <cell r="A124">
            <v>21</v>
          </cell>
          <cell r="C124">
            <v>51855.939999999981</v>
          </cell>
          <cell r="D124">
            <v>574368116.67999995</v>
          </cell>
          <cell r="E124">
            <v>589389412.74000001</v>
          </cell>
          <cell r="F124">
            <v>50966.33</v>
          </cell>
          <cell r="G124">
            <v>889.6099999999999</v>
          </cell>
        </row>
        <row r="125">
          <cell r="A125" t="str">
            <v>1,000-1,999</v>
          </cell>
        </row>
        <row r="126">
          <cell r="A126" t="str">
            <v>27404</v>
          </cell>
          <cell r="B126" t="str">
            <v>Eatonville</v>
          </cell>
          <cell r="C126">
            <v>1965.67</v>
          </cell>
          <cell r="D126">
            <v>21840578.420000002</v>
          </cell>
          <cell r="E126">
            <v>21281969.43</v>
          </cell>
          <cell r="F126">
            <v>1935.89</v>
          </cell>
          <cell r="G126">
            <v>29.78</v>
          </cell>
        </row>
        <row r="127">
          <cell r="A127" t="str">
            <v>37507</v>
          </cell>
          <cell r="B127" t="str">
            <v>Mount Baker</v>
          </cell>
          <cell r="C127">
            <v>1895.8999999999999</v>
          </cell>
          <cell r="D127">
            <v>23782797.879999999</v>
          </cell>
          <cell r="E127">
            <v>24101277.760000002</v>
          </cell>
          <cell r="F127">
            <v>1859.4499999999998</v>
          </cell>
          <cell r="G127">
            <v>36.450000000000003</v>
          </cell>
        </row>
        <row r="128">
          <cell r="A128" t="str">
            <v>32326</v>
          </cell>
          <cell r="B128" t="str">
            <v>Medical Lake</v>
          </cell>
          <cell r="C128">
            <v>1844.7799999999997</v>
          </cell>
          <cell r="D128">
            <v>19988822.710000001</v>
          </cell>
          <cell r="E128">
            <v>20428245.859999999</v>
          </cell>
          <cell r="F128">
            <v>1807.3399999999997</v>
          </cell>
          <cell r="G128">
            <v>37.44</v>
          </cell>
        </row>
        <row r="129">
          <cell r="A129" t="str">
            <v>33115</v>
          </cell>
          <cell r="B129" t="str">
            <v>Colville</v>
          </cell>
          <cell r="C129">
            <v>1811.87</v>
          </cell>
          <cell r="D129">
            <v>20063948.309999999</v>
          </cell>
          <cell r="E129">
            <v>20571835.940000001</v>
          </cell>
          <cell r="F129">
            <v>1764.31</v>
          </cell>
          <cell r="G129">
            <v>47.56</v>
          </cell>
        </row>
        <row r="130">
          <cell r="A130" t="str">
            <v>06098</v>
          </cell>
          <cell r="B130" t="str">
            <v>Hockinson</v>
          </cell>
          <cell r="C130">
            <v>1787.3</v>
          </cell>
          <cell r="D130">
            <v>18515972.260000002</v>
          </cell>
          <cell r="E130">
            <v>18393716.649999999</v>
          </cell>
          <cell r="F130">
            <v>1772.86</v>
          </cell>
          <cell r="G130">
            <v>14.44</v>
          </cell>
        </row>
        <row r="131">
          <cell r="A131" t="str">
            <v>37505</v>
          </cell>
          <cell r="B131" t="str">
            <v>Meridian</v>
          </cell>
          <cell r="C131">
            <v>1739.1299999999999</v>
          </cell>
          <cell r="D131">
            <v>18761915.129999999</v>
          </cell>
          <cell r="E131">
            <v>19666723.859999999</v>
          </cell>
          <cell r="F131">
            <v>1714.1299999999999</v>
          </cell>
          <cell r="G131">
            <v>25</v>
          </cell>
        </row>
        <row r="132">
          <cell r="A132" t="str">
            <v>13160</v>
          </cell>
          <cell r="B132" t="str">
            <v>Royal</v>
          </cell>
          <cell r="C132">
            <v>1716.3999999999999</v>
          </cell>
          <cell r="D132">
            <v>17655620.469999999</v>
          </cell>
          <cell r="E132">
            <v>18890658.48</v>
          </cell>
          <cell r="F132">
            <v>1698.07</v>
          </cell>
          <cell r="G132">
            <v>18.329999999999998</v>
          </cell>
        </row>
        <row r="133">
          <cell r="A133" t="str">
            <v>14028</v>
          </cell>
          <cell r="B133" t="str">
            <v>Hoquiam</v>
          </cell>
          <cell r="C133">
            <v>1685.14</v>
          </cell>
          <cell r="D133">
            <v>20149390.109999999</v>
          </cell>
          <cell r="E133">
            <v>20723939.100000001</v>
          </cell>
          <cell r="F133">
            <v>1660.8100000000002</v>
          </cell>
          <cell r="G133">
            <v>24.33</v>
          </cell>
        </row>
        <row r="134">
          <cell r="A134" t="str">
            <v>37506</v>
          </cell>
          <cell r="B134" t="str">
            <v>Nooksack Valley</v>
          </cell>
          <cell r="C134">
            <v>1631.4</v>
          </cell>
          <cell r="D134">
            <v>19527468.25</v>
          </cell>
          <cell r="E134">
            <v>20171062.609999999</v>
          </cell>
          <cell r="F134">
            <v>1579.73</v>
          </cell>
          <cell r="G134">
            <v>51.67</v>
          </cell>
        </row>
        <row r="135">
          <cell r="A135" t="str">
            <v>06101</v>
          </cell>
          <cell r="B135" t="str">
            <v>Lacenter</v>
          </cell>
          <cell r="C135">
            <v>1626.69</v>
          </cell>
          <cell r="D135">
            <v>16457369.869999999</v>
          </cell>
          <cell r="E135">
            <v>16609574.65</v>
          </cell>
          <cell r="F135">
            <v>1616.13</v>
          </cell>
          <cell r="G135">
            <v>10.56</v>
          </cell>
        </row>
        <row r="136">
          <cell r="A136" t="str">
            <v>04222</v>
          </cell>
          <cell r="B136" t="str">
            <v>Cashmere</v>
          </cell>
          <cell r="C136">
            <v>1549.41</v>
          </cell>
          <cell r="D136">
            <v>16575978.640000001</v>
          </cell>
          <cell r="E136">
            <v>17188936.280000001</v>
          </cell>
          <cell r="F136">
            <v>1536.0700000000002</v>
          </cell>
          <cell r="G136">
            <v>13.34</v>
          </cell>
        </row>
        <row r="137">
          <cell r="A137" t="str">
            <v>17402</v>
          </cell>
          <cell r="B137" t="str">
            <v>Vashon Island</v>
          </cell>
          <cell r="C137">
            <v>1537.4899999999996</v>
          </cell>
          <cell r="D137">
            <v>19091444.23</v>
          </cell>
          <cell r="E137">
            <v>18777927</v>
          </cell>
          <cell r="F137">
            <v>1521.7099999999996</v>
          </cell>
          <cell r="G137">
            <v>15.780000000000001</v>
          </cell>
        </row>
        <row r="138">
          <cell r="A138" t="str">
            <v>39204</v>
          </cell>
          <cell r="B138" t="str">
            <v>Granger</v>
          </cell>
          <cell r="C138">
            <v>1527.1800000000003</v>
          </cell>
          <cell r="D138">
            <v>17597039.510000002</v>
          </cell>
          <cell r="E138">
            <v>18300688.75</v>
          </cell>
          <cell r="F138">
            <v>1504.9600000000003</v>
          </cell>
          <cell r="G138">
            <v>22.22</v>
          </cell>
        </row>
        <row r="139">
          <cell r="A139" t="str">
            <v>27343</v>
          </cell>
          <cell r="B139" t="str">
            <v>Dieringer</v>
          </cell>
          <cell r="C139">
            <v>1496.48</v>
          </cell>
          <cell r="D139">
            <v>18420929.640000001</v>
          </cell>
          <cell r="E139">
            <v>18740492.739999998</v>
          </cell>
          <cell r="F139">
            <v>1476.7</v>
          </cell>
          <cell r="G139">
            <v>19.78</v>
          </cell>
        </row>
        <row r="140">
          <cell r="A140" t="str">
            <v>32416</v>
          </cell>
          <cell r="B140" t="str">
            <v>Riverside</v>
          </cell>
          <cell r="C140">
            <v>1464.9899999999998</v>
          </cell>
          <cell r="D140">
            <v>17714984.199999999</v>
          </cell>
          <cell r="E140">
            <v>18265307.629999999</v>
          </cell>
          <cell r="F140">
            <v>1438.2099999999998</v>
          </cell>
          <cell r="G140">
            <v>26.78</v>
          </cell>
        </row>
        <row r="141">
          <cell r="A141" t="str">
            <v>03052</v>
          </cell>
          <cell r="B141" t="str">
            <v>Kiona Benton</v>
          </cell>
          <cell r="C141">
            <v>1459.9099999999999</v>
          </cell>
          <cell r="D141">
            <v>17332759.629999999</v>
          </cell>
          <cell r="E141">
            <v>17931331.699999999</v>
          </cell>
          <cell r="F141">
            <v>1447.9099999999999</v>
          </cell>
          <cell r="G141">
            <v>12</v>
          </cell>
        </row>
        <row r="142">
          <cell r="A142" t="str">
            <v>04129</v>
          </cell>
          <cell r="B142" t="str">
            <v>Lake Chelan</v>
          </cell>
          <cell r="C142">
            <v>1453.7899999999997</v>
          </cell>
          <cell r="D142">
            <v>17394224.07</v>
          </cell>
          <cell r="E142">
            <v>17379982.579999998</v>
          </cell>
          <cell r="F142">
            <v>1439.0199999999998</v>
          </cell>
          <cell r="G142">
            <v>14.77</v>
          </cell>
        </row>
        <row r="143">
          <cell r="A143" t="str">
            <v>14068</v>
          </cell>
          <cell r="B143" t="str">
            <v>Elma</v>
          </cell>
          <cell r="C143">
            <v>1445.8700000000001</v>
          </cell>
          <cell r="D143">
            <v>16971752.760000002</v>
          </cell>
          <cell r="E143">
            <v>18005234.809999999</v>
          </cell>
          <cell r="F143">
            <v>1409.8700000000001</v>
          </cell>
          <cell r="G143">
            <v>36</v>
          </cell>
        </row>
        <row r="144">
          <cell r="A144" t="str">
            <v>32325</v>
          </cell>
          <cell r="B144" t="str">
            <v>Nine Mile Falls</v>
          </cell>
          <cell r="C144">
            <v>1439.66</v>
          </cell>
          <cell r="D144">
            <v>15937707.82</v>
          </cell>
          <cell r="E144">
            <v>16180427.51</v>
          </cell>
          <cell r="F144">
            <v>1412.44</v>
          </cell>
          <cell r="G144">
            <v>27.22</v>
          </cell>
        </row>
        <row r="145">
          <cell r="A145" t="str">
            <v>15206</v>
          </cell>
          <cell r="B145" t="str">
            <v>South Whidbey</v>
          </cell>
          <cell r="C145">
            <v>1379.96</v>
          </cell>
          <cell r="D145">
            <v>16096675.83</v>
          </cell>
          <cell r="E145">
            <v>16286619.789999999</v>
          </cell>
          <cell r="F145">
            <v>1370.63</v>
          </cell>
          <cell r="G145">
            <v>9.33</v>
          </cell>
        </row>
        <row r="146">
          <cell r="A146" t="str">
            <v>14066</v>
          </cell>
          <cell r="B146" t="str">
            <v>Montesano</v>
          </cell>
          <cell r="C146">
            <v>1377.1200000000001</v>
          </cell>
          <cell r="D146">
            <v>14078881.59</v>
          </cell>
          <cell r="E146">
            <v>14965285.609999999</v>
          </cell>
          <cell r="F146">
            <v>1342.3400000000001</v>
          </cell>
          <cell r="G146">
            <v>34.78</v>
          </cell>
        </row>
        <row r="147">
          <cell r="A147" t="str">
            <v>04228</v>
          </cell>
          <cell r="B147" t="str">
            <v>Cascade</v>
          </cell>
          <cell r="C147">
            <v>1329.2900000000002</v>
          </cell>
          <cell r="D147">
            <v>14960668.439999999</v>
          </cell>
          <cell r="E147">
            <v>15331378.57</v>
          </cell>
          <cell r="F147">
            <v>1318.7300000000002</v>
          </cell>
          <cell r="G147">
            <v>10.56</v>
          </cell>
        </row>
        <row r="148">
          <cell r="A148" t="str">
            <v>39205</v>
          </cell>
          <cell r="B148" t="str">
            <v>Zillah</v>
          </cell>
          <cell r="C148">
            <v>1324.36</v>
          </cell>
          <cell r="D148">
            <v>13936927.91</v>
          </cell>
          <cell r="E148">
            <v>13905607.939999999</v>
          </cell>
          <cell r="F148">
            <v>1312.02</v>
          </cell>
          <cell r="G148">
            <v>12.34</v>
          </cell>
        </row>
        <row r="149">
          <cell r="A149" t="str">
            <v>39003</v>
          </cell>
          <cell r="B149" t="str">
            <v>Naches Valley</v>
          </cell>
          <cell r="C149">
            <v>1317.1100000000001</v>
          </cell>
          <cell r="D149">
            <v>14461570.300000001</v>
          </cell>
          <cell r="E149">
            <v>14749365.91</v>
          </cell>
          <cell r="F149">
            <v>1302.6600000000001</v>
          </cell>
          <cell r="G149">
            <v>14.45</v>
          </cell>
        </row>
        <row r="150">
          <cell r="A150" t="str">
            <v>20405</v>
          </cell>
          <cell r="B150" t="str">
            <v>White Salmon</v>
          </cell>
          <cell r="C150">
            <v>1253.4599999999998</v>
          </cell>
          <cell r="D150">
            <v>14672845.609999999</v>
          </cell>
          <cell r="E150">
            <v>15123237.5</v>
          </cell>
          <cell r="F150">
            <v>1253.4599999999998</v>
          </cell>
          <cell r="G150">
            <v>0</v>
          </cell>
        </row>
        <row r="151">
          <cell r="A151" t="str">
            <v>08401</v>
          </cell>
          <cell r="B151" t="str">
            <v>Castle Rock</v>
          </cell>
          <cell r="C151">
            <v>1234.45</v>
          </cell>
          <cell r="D151">
            <v>13429835.48</v>
          </cell>
          <cell r="E151">
            <v>13370076.4</v>
          </cell>
          <cell r="F151">
            <v>1211.23</v>
          </cell>
          <cell r="G151">
            <v>23.22</v>
          </cell>
        </row>
        <row r="152">
          <cell r="A152" t="str">
            <v>36250</v>
          </cell>
          <cell r="B152" t="str">
            <v>College Place</v>
          </cell>
          <cell r="C152">
            <v>1219.03</v>
          </cell>
          <cell r="D152">
            <v>13801962.09</v>
          </cell>
          <cell r="E152">
            <v>14261038.619999999</v>
          </cell>
          <cell r="F152">
            <v>1197.47</v>
          </cell>
          <cell r="G152">
            <v>21.560000000000002</v>
          </cell>
        </row>
        <row r="153">
          <cell r="A153" t="str">
            <v>34402</v>
          </cell>
          <cell r="B153" t="str">
            <v>Tenino</v>
          </cell>
          <cell r="C153">
            <v>1197.94</v>
          </cell>
          <cell r="D153">
            <v>13668946.710000001</v>
          </cell>
          <cell r="E153">
            <v>13598614.439999999</v>
          </cell>
          <cell r="F153">
            <v>1172.3900000000001</v>
          </cell>
          <cell r="G153">
            <v>25.549999999999997</v>
          </cell>
        </row>
        <row r="154">
          <cell r="A154" t="str">
            <v>39203</v>
          </cell>
          <cell r="B154" t="str">
            <v>Highland</v>
          </cell>
          <cell r="C154">
            <v>1171.7600000000002</v>
          </cell>
          <cell r="D154">
            <v>13513595.85</v>
          </cell>
          <cell r="E154">
            <v>14118790.279999999</v>
          </cell>
          <cell r="F154">
            <v>1147.5400000000002</v>
          </cell>
          <cell r="G154">
            <v>24.22</v>
          </cell>
        </row>
        <row r="155">
          <cell r="A155" t="str">
            <v>16050</v>
          </cell>
          <cell r="B155" t="str">
            <v>Port Townsend</v>
          </cell>
          <cell r="C155">
            <v>1167.4499999999998</v>
          </cell>
          <cell r="D155">
            <v>14839944.289999999</v>
          </cell>
          <cell r="E155">
            <v>15072426.73</v>
          </cell>
          <cell r="F155">
            <v>1147.2299999999998</v>
          </cell>
          <cell r="G155">
            <v>20.22</v>
          </cell>
        </row>
        <row r="156">
          <cell r="A156" t="str">
            <v>24105</v>
          </cell>
          <cell r="B156" t="str">
            <v>Okanogan</v>
          </cell>
          <cell r="C156">
            <v>1162.3500000000004</v>
          </cell>
          <cell r="D156">
            <v>12200415.029999999</v>
          </cell>
          <cell r="E156">
            <v>12821991.300000001</v>
          </cell>
          <cell r="F156">
            <v>1126.7100000000003</v>
          </cell>
          <cell r="G156">
            <v>35.64</v>
          </cell>
        </row>
        <row r="157">
          <cell r="A157" t="str">
            <v>24404</v>
          </cell>
          <cell r="B157" t="str">
            <v>Tonasket</v>
          </cell>
          <cell r="C157">
            <v>1144.1099999999997</v>
          </cell>
          <cell r="D157">
            <v>12632667.279999999</v>
          </cell>
          <cell r="E157">
            <v>13072892.07</v>
          </cell>
          <cell r="F157">
            <v>1126.9999999999998</v>
          </cell>
          <cell r="G157">
            <v>17.11</v>
          </cell>
        </row>
        <row r="158">
          <cell r="A158" t="str">
            <v>26056</v>
          </cell>
          <cell r="B158" t="str">
            <v>Newport</v>
          </cell>
          <cell r="C158">
            <v>1109.77</v>
          </cell>
          <cell r="D158">
            <v>12673576.49</v>
          </cell>
          <cell r="E158">
            <v>13423837.710000001</v>
          </cell>
          <cell r="F158">
            <v>1090.55</v>
          </cell>
          <cell r="G158">
            <v>19.22</v>
          </cell>
        </row>
        <row r="159">
          <cell r="A159" t="str">
            <v>16049</v>
          </cell>
          <cell r="B159" t="str">
            <v>Chimacum</v>
          </cell>
          <cell r="C159">
            <v>1065.6099999999999</v>
          </cell>
          <cell r="D159">
            <v>12574260.050000001</v>
          </cell>
          <cell r="E159">
            <v>13177607.76</v>
          </cell>
          <cell r="F159">
            <v>1046.83</v>
          </cell>
          <cell r="G159">
            <v>18.78</v>
          </cell>
        </row>
        <row r="160">
          <cell r="A160">
            <v>34</v>
          </cell>
          <cell r="C160">
            <v>49532.829999999987</v>
          </cell>
          <cell r="D160">
            <v>561323476.8599999</v>
          </cell>
          <cell r="E160">
            <v>574888103.97000003</v>
          </cell>
          <cell r="F160">
            <v>48762.400000000009</v>
          </cell>
          <cell r="G160">
            <v>770.43000000000006</v>
          </cell>
        </row>
        <row r="161">
          <cell r="A161" t="str">
            <v>500-999</v>
          </cell>
        </row>
        <row r="162">
          <cell r="A162" t="str">
            <v>25101</v>
          </cell>
          <cell r="B162" t="str">
            <v>Ocean Beach</v>
          </cell>
          <cell r="C162">
            <v>996.19999999999993</v>
          </cell>
          <cell r="D162">
            <v>13587017.65</v>
          </cell>
          <cell r="E162">
            <v>13665340.75</v>
          </cell>
          <cell r="F162">
            <v>996.19999999999993</v>
          </cell>
          <cell r="G162">
            <v>0</v>
          </cell>
        </row>
        <row r="163">
          <cell r="A163" t="str">
            <v>13146</v>
          </cell>
          <cell r="B163" t="str">
            <v>Warden</v>
          </cell>
          <cell r="C163">
            <v>982.63999999999987</v>
          </cell>
          <cell r="D163">
            <v>10566422.310000001</v>
          </cell>
          <cell r="E163">
            <v>11288069.119999999</v>
          </cell>
          <cell r="F163">
            <v>964.74999999999989</v>
          </cell>
          <cell r="G163">
            <v>17.89</v>
          </cell>
        </row>
        <row r="164">
          <cell r="A164" t="str">
            <v>24111</v>
          </cell>
          <cell r="B164" t="str">
            <v>Brewster</v>
          </cell>
          <cell r="C164">
            <v>981.38000000000011</v>
          </cell>
          <cell r="D164">
            <v>11589264.09</v>
          </cell>
          <cell r="E164">
            <v>12274303.9</v>
          </cell>
          <cell r="F164">
            <v>949.05000000000007</v>
          </cell>
          <cell r="G164">
            <v>32.33</v>
          </cell>
        </row>
        <row r="165">
          <cell r="A165" t="str">
            <v>15204</v>
          </cell>
          <cell r="B165" t="str">
            <v>Coupeville</v>
          </cell>
          <cell r="C165">
            <v>974.79</v>
          </cell>
          <cell r="D165">
            <v>10481484.439999999</v>
          </cell>
          <cell r="E165">
            <v>10647080.539999999</v>
          </cell>
          <cell r="F165">
            <v>954.44999999999993</v>
          </cell>
          <cell r="G165">
            <v>20.34</v>
          </cell>
        </row>
        <row r="166">
          <cell r="A166" t="str">
            <v>39120</v>
          </cell>
          <cell r="B166" t="str">
            <v>Mabton</v>
          </cell>
          <cell r="C166">
            <v>948.33000000000015</v>
          </cell>
          <cell r="D166">
            <v>10818437.84</v>
          </cell>
          <cell r="E166">
            <v>11227742.380000001</v>
          </cell>
          <cell r="F166">
            <v>939.00000000000011</v>
          </cell>
          <cell r="G166">
            <v>9.33</v>
          </cell>
        </row>
        <row r="167">
          <cell r="A167" t="str">
            <v>33207</v>
          </cell>
          <cell r="B167" t="str">
            <v>Mary Walker</v>
          </cell>
          <cell r="C167">
            <v>935.4899999999999</v>
          </cell>
          <cell r="D167">
            <v>10156714.9</v>
          </cell>
          <cell r="E167">
            <v>10916898.039999999</v>
          </cell>
          <cell r="F167">
            <v>934.70999999999992</v>
          </cell>
          <cell r="G167">
            <v>0.78</v>
          </cell>
        </row>
        <row r="168">
          <cell r="A168" t="str">
            <v>39209</v>
          </cell>
          <cell r="B168" t="str">
            <v>Mount Adams</v>
          </cell>
          <cell r="C168">
            <v>932.42</v>
          </cell>
          <cell r="D168">
            <v>13870510.08</v>
          </cell>
          <cell r="E168">
            <v>13968740.98</v>
          </cell>
          <cell r="F168">
            <v>918.31</v>
          </cell>
          <cell r="G168">
            <v>14.110000000000001</v>
          </cell>
        </row>
        <row r="169">
          <cell r="A169" t="str">
            <v>08402</v>
          </cell>
          <cell r="B169" t="str">
            <v>Kalama</v>
          </cell>
          <cell r="C169">
            <v>919.37999999999988</v>
          </cell>
          <cell r="D169">
            <v>9087143.3300000001</v>
          </cell>
          <cell r="E169">
            <v>9590024.9800000004</v>
          </cell>
          <cell r="F169">
            <v>919.37999999999988</v>
          </cell>
          <cell r="G169">
            <v>0</v>
          </cell>
        </row>
        <row r="170">
          <cell r="A170" t="str">
            <v>20404</v>
          </cell>
          <cell r="B170" t="str">
            <v>Goldendale</v>
          </cell>
          <cell r="C170">
            <v>914.51</v>
          </cell>
          <cell r="D170">
            <v>11767137.630000001</v>
          </cell>
          <cell r="E170">
            <v>11996036.01</v>
          </cell>
          <cell r="F170">
            <v>914.51</v>
          </cell>
          <cell r="G170">
            <v>0</v>
          </cell>
        </row>
        <row r="171">
          <cell r="A171" t="str">
            <v>19404</v>
          </cell>
          <cell r="B171" t="str">
            <v>Cle Elum-Roslyn</v>
          </cell>
          <cell r="C171">
            <v>898.61</v>
          </cell>
          <cell r="D171">
            <v>10054097.24</v>
          </cell>
          <cell r="E171">
            <v>10100815.66</v>
          </cell>
          <cell r="F171">
            <v>884.39</v>
          </cell>
          <cell r="G171">
            <v>14.219999999999999</v>
          </cell>
        </row>
        <row r="172">
          <cell r="A172" t="str">
            <v>03053</v>
          </cell>
          <cell r="B172" t="str">
            <v>Finley</v>
          </cell>
          <cell r="C172">
            <v>896.2</v>
          </cell>
          <cell r="D172">
            <v>11209875.26</v>
          </cell>
          <cell r="E172">
            <v>11356548.210000001</v>
          </cell>
          <cell r="F172">
            <v>887.42000000000007</v>
          </cell>
          <cell r="G172">
            <v>8.7799999999999994</v>
          </cell>
        </row>
        <row r="173">
          <cell r="A173" t="str">
            <v>33212</v>
          </cell>
          <cell r="B173" t="str">
            <v>Kettle Falls</v>
          </cell>
          <cell r="C173">
            <v>895.16000000000008</v>
          </cell>
          <cell r="D173">
            <v>9738151.9199999999</v>
          </cell>
          <cell r="E173">
            <v>10103432</v>
          </cell>
          <cell r="F173">
            <v>882.72</v>
          </cell>
          <cell r="G173">
            <v>12.440000000000001</v>
          </cell>
        </row>
        <row r="174">
          <cell r="A174" t="str">
            <v>30303</v>
          </cell>
          <cell r="B174" t="str">
            <v>Stevenson-Carson</v>
          </cell>
          <cell r="C174">
            <v>892.25000000000011</v>
          </cell>
          <cell r="D174">
            <v>11684711.529999999</v>
          </cell>
          <cell r="E174">
            <v>11316873.220000001</v>
          </cell>
          <cell r="F174">
            <v>892.25000000000011</v>
          </cell>
          <cell r="G174">
            <v>0</v>
          </cell>
        </row>
        <row r="175">
          <cell r="A175" t="str">
            <v>32358</v>
          </cell>
          <cell r="B175" t="str">
            <v>Freeman</v>
          </cell>
          <cell r="C175">
            <v>871.08999999999992</v>
          </cell>
          <cell r="D175">
            <v>9788637.2599999998</v>
          </cell>
          <cell r="E175">
            <v>9893236.3900000006</v>
          </cell>
          <cell r="F175">
            <v>865.19999999999993</v>
          </cell>
          <cell r="G175">
            <v>5.89</v>
          </cell>
        </row>
        <row r="176">
          <cell r="A176" t="str">
            <v>09075</v>
          </cell>
          <cell r="B176" t="str">
            <v>Bridgeport</v>
          </cell>
          <cell r="C176">
            <v>868.4</v>
          </cell>
          <cell r="D176">
            <v>9522476.9499999993</v>
          </cell>
          <cell r="E176">
            <v>9669911.4399999995</v>
          </cell>
          <cell r="F176">
            <v>852.95999999999992</v>
          </cell>
          <cell r="G176">
            <v>15.44</v>
          </cell>
        </row>
        <row r="177">
          <cell r="A177" t="str">
            <v>33036</v>
          </cell>
          <cell r="B177" t="str">
            <v>Chewelah</v>
          </cell>
          <cell r="C177">
            <v>814.1400000000001</v>
          </cell>
          <cell r="D177">
            <v>9282741.3399999999</v>
          </cell>
          <cell r="E177">
            <v>9309277.9399999995</v>
          </cell>
          <cell r="F177">
            <v>801.81000000000006</v>
          </cell>
          <cell r="G177">
            <v>12.33</v>
          </cell>
        </row>
        <row r="178">
          <cell r="A178" t="str">
            <v>36400</v>
          </cell>
          <cell r="B178" t="str">
            <v>Columbia (Walla)</v>
          </cell>
          <cell r="C178">
            <v>812.46</v>
          </cell>
          <cell r="D178">
            <v>9792195.6899999995</v>
          </cell>
          <cell r="E178">
            <v>9960572.2599999998</v>
          </cell>
          <cell r="F178">
            <v>788.79000000000008</v>
          </cell>
          <cell r="G178">
            <v>23.67</v>
          </cell>
        </row>
        <row r="179">
          <cell r="A179" t="str">
            <v>34307</v>
          </cell>
          <cell r="B179" t="str">
            <v>Rainier</v>
          </cell>
          <cell r="C179">
            <v>804.01999999999987</v>
          </cell>
          <cell r="D179">
            <v>9267085.5399999991</v>
          </cell>
          <cell r="E179">
            <v>9304211.8699999992</v>
          </cell>
          <cell r="F179">
            <v>792.79999999999984</v>
          </cell>
          <cell r="G179">
            <v>11.219999999999999</v>
          </cell>
        </row>
        <row r="180">
          <cell r="A180" t="str">
            <v>28137</v>
          </cell>
          <cell r="B180" t="str">
            <v>Orcas</v>
          </cell>
          <cell r="C180">
            <v>796.23</v>
          </cell>
          <cell r="D180">
            <v>8927098.4800000004</v>
          </cell>
          <cell r="E180">
            <v>9392874.4299999997</v>
          </cell>
          <cell r="F180">
            <v>789.78</v>
          </cell>
          <cell r="G180">
            <v>6.45</v>
          </cell>
        </row>
        <row r="181">
          <cell r="A181" t="str">
            <v>28149</v>
          </cell>
          <cell r="B181" t="str">
            <v>San Juan</v>
          </cell>
          <cell r="C181">
            <v>793.76</v>
          </cell>
          <cell r="D181">
            <v>10099487.779999999</v>
          </cell>
          <cell r="E181">
            <v>10395056.34</v>
          </cell>
          <cell r="F181">
            <v>785.76</v>
          </cell>
          <cell r="G181">
            <v>8</v>
          </cell>
        </row>
        <row r="182">
          <cell r="A182" t="str">
            <v>21014</v>
          </cell>
          <cell r="B182" t="str">
            <v>Napavine</v>
          </cell>
          <cell r="C182">
            <v>793.39999999999986</v>
          </cell>
          <cell r="D182">
            <v>8243797.5899999999</v>
          </cell>
          <cell r="E182">
            <v>8664456.0600000005</v>
          </cell>
          <cell r="F182">
            <v>788.61999999999989</v>
          </cell>
          <cell r="G182">
            <v>4.78</v>
          </cell>
        </row>
        <row r="183">
          <cell r="A183" t="str">
            <v>21300</v>
          </cell>
          <cell r="B183" t="str">
            <v>Onalaska</v>
          </cell>
          <cell r="C183">
            <v>755.04999999999984</v>
          </cell>
          <cell r="D183">
            <v>8439578.4900000002</v>
          </cell>
          <cell r="E183">
            <v>8710989.9100000001</v>
          </cell>
          <cell r="F183">
            <v>740.04999999999984</v>
          </cell>
          <cell r="G183">
            <v>15</v>
          </cell>
        </row>
        <row r="184">
          <cell r="A184" t="str">
            <v>21237</v>
          </cell>
          <cell r="B184" t="str">
            <v>Toledo</v>
          </cell>
          <cell r="C184">
            <v>754.43</v>
          </cell>
          <cell r="D184">
            <v>7988547.8099999996</v>
          </cell>
          <cell r="E184">
            <v>8506496.5600000005</v>
          </cell>
          <cell r="F184">
            <v>747.54</v>
          </cell>
          <cell r="G184">
            <v>6.89</v>
          </cell>
        </row>
        <row r="185">
          <cell r="A185" t="str">
            <v>33070</v>
          </cell>
          <cell r="B185" t="str">
            <v>Valley</v>
          </cell>
          <cell r="C185">
            <v>710.32</v>
          </cell>
          <cell r="D185">
            <v>9447337.7300000004</v>
          </cell>
          <cell r="E185">
            <v>9385192.3900000006</v>
          </cell>
          <cell r="F185">
            <v>704.87</v>
          </cell>
          <cell r="G185">
            <v>5.45</v>
          </cell>
        </row>
        <row r="186">
          <cell r="A186" t="str">
            <v>13301</v>
          </cell>
          <cell r="B186" t="str">
            <v>Grand Coulee Dam</v>
          </cell>
          <cell r="C186">
            <v>705.70999999999992</v>
          </cell>
          <cell r="D186">
            <v>10133384.189999999</v>
          </cell>
          <cell r="E186">
            <v>10129104.5</v>
          </cell>
          <cell r="F186">
            <v>689.16</v>
          </cell>
          <cell r="G186">
            <v>16.55</v>
          </cell>
        </row>
        <row r="187">
          <cell r="A187" t="str">
            <v>23402</v>
          </cell>
          <cell r="B187" t="str">
            <v>Pioneer</v>
          </cell>
          <cell r="C187">
            <v>701.15</v>
          </cell>
          <cell r="D187">
            <v>8965868.8800000008</v>
          </cell>
          <cell r="E187">
            <v>9709696.0399999991</v>
          </cell>
          <cell r="F187">
            <v>666.15</v>
          </cell>
          <cell r="G187">
            <v>35</v>
          </cell>
        </row>
        <row r="188">
          <cell r="A188" t="str">
            <v>14064</v>
          </cell>
          <cell r="B188" t="str">
            <v>North Beach</v>
          </cell>
          <cell r="C188">
            <v>679.4</v>
          </cell>
          <cell r="D188">
            <v>8090027.6799999997</v>
          </cell>
          <cell r="E188">
            <v>8329600.2199999997</v>
          </cell>
          <cell r="F188">
            <v>669.84</v>
          </cell>
          <cell r="G188">
            <v>9.5599999999999987</v>
          </cell>
        </row>
        <row r="189">
          <cell r="A189" t="str">
            <v>04019</v>
          </cell>
          <cell r="B189" t="str">
            <v>Manson</v>
          </cell>
          <cell r="C189">
            <v>673.05</v>
          </cell>
          <cell r="D189">
            <v>8982404.2200000007</v>
          </cell>
          <cell r="E189">
            <v>8877492.6799999997</v>
          </cell>
          <cell r="F189">
            <v>660.27</v>
          </cell>
          <cell r="G189">
            <v>12.780000000000001</v>
          </cell>
        </row>
        <row r="190">
          <cell r="A190" t="str">
            <v>21232</v>
          </cell>
          <cell r="B190" t="str">
            <v>Winlock</v>
          </cell>
          <cell r="C190">
            <v>670.18</v>
          </cell>
          <cell r="D190">
            <v>8161074.1500000004</v>
          </cell>
          <cell r="E190">
            <v>8184813.29</v>
          </cell>
          <cell r="F190">
            <v>656.4</v>
          </cell>
          <cell r="G190">
            <v>13.78</v>
          </cell>
        </row>
        <row r="191">
          <cell r="A191" t="str">
            <v>39002</v>
          </cell>
          <cell r="B191" t="str">
            <v>Union Gap</v>
          </cell>
          <cell r="C191">
            <v>663.76</v>
          </cell>
          <cell r="D191">
            <v>7107445.71</v>
          </cell>
          <cell r="E191">
            <v>7847284.2400000002</v>
          </cell>
          <cell r="F191">
            <v>650.54</v>
          </cell>
          <cell r="G191">
            <v>13.219999999999999</v>
          </cell>
        </row>
        <row r="192">
          <cell r="A192" t="str">
            <v>02420</v>
          </cell>
          <cell r="B192" t="str">
            <v>Asotin-Anatone</v>
          </cell>
          <cell r="C192">
            <v>658.05000000000007</v>
          </cell>
          <cell r="D192">
            <v>7510040.2999999998</v>
          </cell>
          <cell r="E192">
            <v>7572580.04</v>
          </cell>
          <cell r="F192">
            <v>647.71</v>
          </cell>
          <cell r="G192">
            <v>10.34</v>
          </cell>
        </row>
        <row r="193">
          <cell r="A193" t="str">
            <v>19403</v>
          </cell>
          <cell r="B193" t="str">
            <v>Kittitas</v>
          </cell>
          <cell r="C193">
            <v>655.08000000000015</v>
          </cell>
          <cell r="D193">
            <v>7354335.3899999997</v>
          </cell>
          <cell r="E193">
            <v>7526741.1600000001</v>
          </cell>
          <cell r="F193">
            <v>633.83000000000015</v>
          </cell>
          <cell r="G193">
            <v>21.25</v>
          </cell>
        </row>
        <row r="194">
          <cell r="A194" t="str">
            <v>08130</v>
          </cell>
          <cell r="B194" t="str">
            <v>Toutle Lake</v>
          </cell>
          <cell r="C194">
            <v>631.66999999999985</v>
          </cell>
          <cell r="D194">
            <v>6804046.0599999996</v>
          </cell>
          <cell r="E194">
            <v>7343067.3499999996</v>
          </cell>
          <cell r="F194">
            <v>631.66999999999985</v>
          </cell>
          <cell r="G194">
            <v>0</v>
          </cell>
        </row>
        <row r="195">
          <cell r="A195" t="str">
            <v>34324</v>
          </cell>
          <cell r="B195" t="str">
            <v>Griffin</v>
          </cell>
          <cell r="C195">
            <v>630.15</v>
          </cell>
          <cell r="D195">
            <v>7853768.96</v>
          </cell>
          <cell r="E195">
            <v>8152054.7000000002</v>
          </cell>
          <cell r="F195">
            <v>610.26</v>
          </cell>
          <cell r="G195">
            <v>19.89</v>
          </cell>
        </row>
        <row r="196">
          <cell r="A196" t="str">
            <v>25118</v>
          </cell>
          <cell r="B196" t="str">
            <v>South Bend</v>
          </cell>
          <cell r="C196">
            <v>624.7399999999999</v>
          </cell>
          <cell r="D196">
            <v>8094641.8499999996</v>
          </cell>
          <cell r="E196">
            <v>8338087.96</v>
          </cell>
          <cell r="F196">
            <v>596.59999999999991</v>
          </cell>
          <cell r="G196">
            <v>28.14</v>
          </cell>
        </row>
        <row r="197">
          <cell r="A197" t="str">
            <v>14172</v>
          </cell>
          <cell r="B197" t="str">
            <v>Ocosta</v>
          </cell>
          <cell r="C197">
            <v>621.54999999999995</v>
          </cell>
          <cell r="D197">
            <v>8501615.4600000009</v>
          </cell>
          <cell r="E197">
            <v>8657210.3499999996</v>
          </cell>
          <cell r="F197">
            <v>611.66</v>
          </cell>
          <cell r="G197">
            <v>9.89</v>
          </cell>
        </row>
        <row r="198">
          <cell r="A198" t="str">
            <v>25116</v>
          </cell>
          <cell r="B198" t="str">
            <v>Raymond</v>
          </cell>
          <cell r="C198">
            <v>618.39</v>
          </cell>
          <cell r="D198">
            <v>7678610.6399999997</v>
          </cell>
          <cell r="E198">
            <v>7827663.3300000001</v>
          </cell>
          <cell r="F198">
            <v>610.5</v>
          </cell>
          <cell r="G198">
            <v>7.89</v>
          </cell>
        </row>
        <row r="199">
          <cell r="A199" t="str">
            <v>29311</v>
          </cell>
          <cell r="B199" t="str">
            <v>La Conner</v>
          </cell>
          <cell r="C199">
            <v>617.65</v>
          </cell>
          <cell r="D199">
            <v>10241263</v>
          </cell>
          <cell r="E199">
            <v>10447764.949999999</v>
          </cell>
          <cell r="F199">
            <v>612.31999999999994</v>
          </cell>
          <cell r="G199">
            <v>5.33</v>
          </cell>
        </row>
        <row r="200">
          <cell r="A200" t="str">
            <v>21226</v>
          </cell>
          <cell r="B200" t="str">
            <v>Adna</v>
          </cell>
          <cell r="C200">
            <v>616.99</v>
          </cell>
          <cell r="D200">
            <v>6445541.9000000004</v>
          </cell>
          <cell r="E200">
            <v>6594187.0499999998</v>
          </cell>
          <cell r="F200">
            <v>612.77</v>
          </cell>
          <cell r="G200">
            <v>4.22</v>
          </cell>
        </row>
        <row r="201">
          <cell r="A201" t="str">
            <v>22207</v>
          </cell>
          <cell r="B201" t="str">
            <v>Davenport</v>
          </cell>
          <cell r="C201">
            <v>602.3599999999999</v>
          </cell>
          <cell r="D201">
            <v>7403821.3799999999</v>
          </cell>
          <cell r="E201">
            <v>7464769.2599999998</v>
          </cell>
          <cell r="F201">
            <v>597.3599999999999</v>
          </cell>
          <cell r="G201">
            <v>5</v>
          </cell>
        </row>
        <row r="202">
          <cell r="A202" t="str">
            <v>38300</v>
          </cell>
          <cell r="B202" t="str">
            <v>Colfax</v>
          </cell>
          <cell r="C202">
            <v>596.71999999999991</v>
          </cell>
          <cell r="D202">
            <v>6724803.4699999997</v>
          </cell>
          <cell r="E202">
            <v>6964375.8399999999</v>
          </cell>
          <cell r="F202">
            <v>590.82999999999993</v>
          </cell>
          <cell r="G202">
            <v>5.89</v>
          </cell>
        </row>
        <row r="203">
          <cell r="A203" t="str">
            <v>24350</v>
          </cell>
          <cell r="B203" t="str">
            <v>Methow Valley</v>
          </cell>
          <cell r="C203">
            <v>595.84999999999991</v>
          </cell>
          <cell r="D203">
            <v>7803602.8099999996</v>
          </cell>
          <cell r="E203">
            <v>7773863.5999999996</v>
          </cell>
          <cell r="F203">
            <v>595.84999999999991</v>
          </cell>
          <cell r="G203">
            <v>0</v>
          </cell>
        </row>
        <row r="204">
          <cell r="A204" t="str">
            <v>16048</v>
          </cell>
          <cell r="B204" t="str">
            <v>Quilcene</v>
          </cell>
          <cell r="C204">
            <v>585.05999999999995</v>
          </cell>
          <cell r="D204">
            <v>5873638.4400000004</v>
          </cell>
          <cell r="E204">
            <v>5966012.8099999996</v>
          </cell>
          <cell r="F204">
            <v>583.94999999999993</v>
          </cell>
          <cell r="G204">
            <v>1.1100000000000001</v>
          </cell>
        </row>
        <row r="205">
          <cell r="A205" t="str">
            <v>24410</v>
          </cell>
          <cell r="B205" t="str">
            <v>Oroville</v>
          </cell>
          <cell r="C205">
            <v>554.43999999999994</v>
          </cell>
          <cell r="D205">
            <v>7200919.0700000003</v>
          </cell>
          <cell r="E205">
            <v>7260418.4299999997</v>
          </cell>
          <cell r="F205">
            <v>537.1099999999999</v>
          </cell>
          <cell r="G205">
            <v>17.329999999999998</v>
          </cell>
        </row>
        <row r="206">
          <cell r="A206" t="str">
            <v>22009</v>
          </cell>
          <cell r="B206" t="str">
            <v>Reardan</v>
          </cell>
          <cell r="C206">
            <v>550.06000000000006</v>
          </cell>
          <cell r="D206">
            <v>6890546.4400000004</v>
          </cell>
          <cell r="E206">
            <v>6981466.0099999998</v>
          </cell>
          <cell r="F206">
            <v>539.95000000000005</v>
          </cell>
          <cell r="G206">
            <v>10.11</v>
          </cell>
        </row>
        <row r="207">
          <cell r="A207" t="str">
            <v>29011</v>
          </cell>
          <cell r="B207" t="str">
            <v>Concrete</v>
          </cell>
          <cell r="C207">
            <v>530.43999999999994</v>
          </cell>
          <cell r="D207">
            <v>7057980.8600000003</v>
          </cell>
          <cell r="E207">
            <v>7539651</v>
          </cell>
          <cell r="F207">
            <v>522.9899999999999</v>
          </cell>
          <cell r="G207">
            <v>7.45</v>
          </cell>
        </row>
        <row r="208">
          <cell r="A208" t="str">
            <v>21206</v>
          </cell>
          <cell r="B208" t="str">
            <v>Mossyrock</v>
          </cell>
          <cell r="C208">
            <v>523.23000000000013</v>
          </cell>
          <cell r="D208">
            <v>6324672.3700000001</v>
          </cell>
          <cell r="E208">
            <v>6589364.6900000004</v>
          </cell>
          <cell r="F208">
            <v>517.90000000000009</v>
          </cell>
          <cell r="G208">
            <v>5.33</v>
          </cell>
        </row>
        <row r="209">
          <cell r="A209" t="str">
            <v>13156</v>
          </cell>
          <cell r="B209" t="str">
            <v>Soap Lake</v>
          </cell>
          <cell r="C209">
            <v>506.73</v>
          </cell>
          <cell r="D209">
            <v>6493699.6200000001</v>
          </cell>
          <cell r="E209">
            <v>6704153.9299999997</v>
          </cell>
          <cell r="F209">
            <v>496.51</v>
          </cell>
          <cell r="G209">
            <v>10.219999999999999</v>
          </cell>
        </row>
        <row r="210">
          <cell r="A210">
            <v>48</v>
          </cell>
          <cell r="C210">
            <v>35753.070000000014</v>
          </cell>
          <cell r="D210">
            <v>429107705.7299999</v>
          </cell>
          <cell r="E210">
            <v>440425604.81000012</v>
          </cell>
          <cell r="F210">
            <v>35237.44999999999</v>
          </cell>
          <cell r="G210">
            <v>515.61999999999989</v>
          </cell>
        </row>
        <row r="211">
          <cell r="A211" t="str">
            <v>100-499</v>
          </cell>
        </row>
        <row r="212">
          <cell r="A212" t="str">
            <v>05401</v>
          </cell>
          <cell r="B212" t="str">
            <v>Cape Flattery</v>
          </cell>
          <cell r="C212">
            <v>473.38</v>
          </cell>
          <cell r="D212">
            <v>8344559.8300000001</v>
          </cell>
          <cell r="E212">
            <v>8729791.5199999996</v>
          </cell>
          <cell r="F212">
            <v>462.6</v>
          </cell>
          <cell r="G212">
            <v>10.78</v>
          </cell>
        </row>
        <row r="213">
          <cell r="A213" t="str">
            <v>35200</v>
          </cell>
          <cell r="B213" t="str">
            <v>Wahkiakum</v>
          </cell>
          <cell r="C213">
            <v>454.50999999999993</v>
          </cell>
          <cell r="D213">
            <v>5569027.0700000003</v>
          </cell>
          <cell r="E213">
            <v>6089315.5</v>
          </cell>
          <cell r="F213">
            <v>454.50999999999993</v>
          </cell>
          <cell r="G213">
            <v>0</v>
          </cell>
        </row>
        <row r="214">
          <cell r="A214" t="str">
            <v>32362</v>
          </cell>
          <cell r="B214" t="str">
            <v>Liberty</v>
          </cell>
          <cell r="C214">
            <v>448.75000000000006</v>
          </cell>
          <cell r="D214">
            <v>5720302.1699999999</v>
          </cell>
          <cell r="E214">
            <v>6080691.8499999996</v>
          </cell>
          <cell r="F214">
            <v>441.64000000000004</v>
          </cell>
          <cell r="G214">
            <v>7.1099999999999994</v>
          </cell>
        </row>
        <row r="215">
          <cell r="A215" t="str">
            <v>33049</v>
          </cell>
          <cell r="B215" t="str">
            <v>Wellpinit</v>
          </cell>
          <cell r="C215">
            <v>448.25999999999993</v>
          </cell>
          <cell r="D215">
            <v>7475582.9699999997</v>
          </cell>
          <cell r="E215">
            <v>8272657.1399999997</v>
          </cell>
          <cell r="F215">
            <v>444.36999999999995</v>
          </cell>
          <cell r="G215">
            <v>3.89</v>
          </cell>
        </row>
        <row r="216">
          <cell r="A216" t="str">
            <v>21303</v>
          </cell>
          <cell r="B216" t="str">
            <v>White Pass</v>
          </cell>
          <cell r="C216">
            <v>444.50999999999993</v>
          </cell>
          <cell r="D216">
            <v>5897751.29</v>
          </cell>
          <cell r="E216">
            <v>5876660.0099999998</v>
          </cell>
          <cell r="F216">
            <v>442.61999999999995</v>
          </cell>
          <cell r="G216">
            <v>1.89</v>
          </cell>
        </row>
        <row r="217">
          <cell r="A217" t="str">
            <v>25155</v>
          </cell>
          <cell r="B217" t="str">
            <v>Naselle Grays Riv</v>
          </cell>
          <cell r="C217">
            <v>425.71999999999997</v>
          </cell>
          <cell r="D217">
            <v>5663351</v>
          </cell>
          <cell r="E217">
            <v>6028623.7000000002</v>
          </cell>
          <cell r="F217">
            <v>346.9</v>
          </cell>
          <cell r="G217">
            <v>78.819999999999993</v>
          </cell>
        </row>
        <row r="218">
          <cell r="A218" t="str">
            <v>29317</v>
          </cell>
          <cell r="B218" t="str">
            <v>Conway</v>
          </cell>
          <cell r="C218">
            <v>419.33</v>
          </cell>
          <cell r="D218">
            <v>4942145.2699999996</v>
          </cell>
          <cell r="E218">
            <v>5019900.99</v>
          </cell>
          <cell r="F218">
            <v>413.09999999999997</v>
          </cell>
          <cell r="G218">
            <v>6.23</v>
          </cell>
        </row>
        <row r="219">
          <cell r="A219" t="str">
            <v>17903</v>
          </cell>
          <cell r="B219" t="str">
            <v>Muckleshoot Tribal</v>
          </cell>
          <cell r="C219">
            <v>416.69</v>
          </cell>
          <cell r="D219">
            <v>2945734.98</v>
          </cell>
          <cell r="E219">
            <v>3079779.63</v>
          </cell>
          <cell r="F219">
            <v>416.69</v>
          </cell>
          <cell r="G219">
            <v>0</v>
          </cell>
        </row>
        <row r="220">
          <cell r="A220" t="str">
            <v>31330</v>
          </cell>
          <cell r="B220" t="str">
            <v>Darrington</v>
          </cell>
          <cell r="C220">
            <v>414.89000000000004</v>
          </cell>
          <cell r="D220">
            <v>6122167.5599999996</v>
          </cell>
          <cell r="E220">
            <v>6228054.5999999996</v>
          </cell>
          <cell r="F220">
            <v>412.00000000000006</v>
          </cell>
          <cell r="G220">
            <v>2.89</v>
          </cell>
        </row>
        <row r="221">
          <cell r="A221" t="str">
            <v>07002</v>
          </cell>
          <cell r="B221" t="str">
            <v>Dayton</v>
          </cell>
          <cell r="C221">
            <v>392.54</v>
          </cell>
          <cell r="D221">
            <v>5730552.21</v>
          </cell>
          <cell r="E221">
            <v>5638742.9500000002</v>
          </cell>
          <cell r="F221">
            <v>392.54</v>
          </cell>
          <cell r="G221">
            <v>0</v>
          </cell>
        </row>
        <row r="222">
          <cell r="A222" t="str">
            <v>12110</v>
          </cell>
          <cell r="B222" t="str">
            <v>Pomeroy</v>
          </cell>
          <cell r="C222">
            <v>356.47999999999996</v>
          </cell>
          <cell r="D222">
            <v>4795258.76</v>
          </cell>
          <cell r="E222">
            <v>4987565.92</v>
          </cell>
          <cell r="F222">
            <v>349.47999999999996</v>
          </cell>
          <cell r="G222">
            <v>7</v>
          </cell>
        </row>
        <row r="223">
          <cell r="A223" t="str">
            <v>01160</v>
          </cell>
          <cell r="B223" t="str">
            <v>Ritzville</v>
          </cell>
          <cell r="C223">
            <v>350.43999999999994</v>
          </cell>
          <cell r="D223">
            <v>4508547</v>
          </cell>
          <cell r="E223">
            <v>4391174.49</v>
          </cell>
          <cell r="F223">
            <v>338.43999999999994</v>
          </cell>
          <cell r="G223">
            <v>12</v>
          </cell>
        </row>
        <row r="224">
          <cell r="A224" t="str">
            <v>36402</v>
          </cell>
          <cell r="B224" t="str">
            <v>Prescott</v>
          </cell>
          <cell r="C224">
            <v>350.13000000000005</v>
          </cell>
          <cell r="D224">
            <v>4440646.3600000003</v>
          </cell>
          <cell r="E224">
            <v>4662740.76</v>
          </cell>
          <cell r="F224">
            <v>345.58000000000004</v>
          </cell>
          <cell r="G224">
            <v>4.5500000000000007</v>
          </cell>
        </row>
        <row r="225">
          <cell r="A225" t="str">
            <v>04127</v>
          </cell>
          <cell r="B225" t="str">
            <v>Entiat</v>
          </cell>
          <cell r="C225">
            <v>341.96000000000004</v>
          </cell>
          <cell r="D225">
            <v>4562284.46</v>
          </cell>
          <cell r="E225">
            <v>4814278.87</v>
          </cell>
          <cell r="F225">
            <v>336.41</v>
          </cell>
          <cell r="G225">
            <v>5.5500000000000007</v>
          </cell>
        </row>
        <row r="226">
          <cell r="A226" t="str">
            <v>10309</v>
          </cell>
          <cell r="B226" t="str">
            <v>Republic</v>
          </cell>
          <cell r="C226">
            <v>335.04</v>
          </cell>
          <cell r="D226">
            <v>4338515.66</v>
          </cell>
          <cell r="E226">
            <v>4661334.38</v>
          </cell>
          <cell r="F226">
            <v>331.93</v>
          </cell>
          <cell r="G226">
            <v>3.11</v>
          </cell>
        </row>
        <row r="227">
          <cell r="A227" t="str">
            <v>25160</v>
          </cell>
          <cell r="B227" t="str">
            <v>Willapa Valley</v>
          </cell>
          <cell r="C227">
            <v>334.36</v>
          </cell>
          <cell r="D227">
            <v>4521538.8499999996</v>
          </cell>
          <cell r="E227">
            <v>4772132.24</v>
          </cell>
          <cell r="F227">
            <v>331.8</v>
          </cell>
          <cell r="G227">
            <v>2.56</v>
          </cell>
        </row>
        <row r="228">
          <cell r="A228" t="str">
            <v>21214</v>
          </cell>
          <cell r="B228" t="str">
            <v>Morton</v>
          </cell>
          <cell r="C228">
            <v>319.44000000000005</v>
          </cell>
          <cell r="D228">
            <v>4354637.5199999996</v>
          </cell>
          <cell r="E228">
            <v>4344946.4400000004</v>
          </cell>
          <cell r="F228">
            <v>315.44000000000005</v>
          </cell>
          <cell r="G228">
            <v>4</v>
          </cell>
        </row>
        <row r="229">
          <cell r="A229" t="str">
            <v>23404</v>
          </cell>
          <cell r="B229" t="str">
            <v>Hood Canal</v>
          </cell>
          <cell r="C229">
            <v>313.79000000000002</v>
          </cell>
          <cell r="D229">
            <v>5347959.47</v>
          </cell>
          <cell r="E229">
            <v>5557703.4199999999</v>
          </cell>
          <cell r="F229">
            <v>299.35000000000002</v>
          </cell>
          <cell r="G229">
            <v>14.44</v>
          </cell>
        </row>
        <row r="230">
          <cell r="A230" t="str">
            <v>14065</v>
          </cell>
          <cell r="B230" t="str">
            <v>Mc Cleary</v>
          </cell>
          <cell r="C230">
            <v>313.73</v>
          </cell>
          <cell r="D230">
            <v>3565550.24</v>
          </cell>
          <cell r="E230">
            <v>3815170.82</v>
          </cell>
          <cell r="F230">
            <v>307.73</v>
          </cell>
          <cell r="G230">
            <v>6</v>
          </cell>
        </row>
        <row r="231">
          <cell r="A231" t="str">
            <v>37903</v>
          </cell>
          <cell r="B231" t="str">
            <v>Lummi Tribal</v>
          </cell>
          <cell r="C231">
            <v>300.88</v>
          </cell>
          <cell r="D231">
            <v>2978228.91</v>
          </cell>
          <cell r="E231">
            <v>2978228.91</v>
          </cell>
          <cell r="F231">
            <v>268.65999999999997</v>
          </cell>
          <cell r="G231">
            <v>32.22</v>
          </cell>
        </row>
        <row r="232">
          <cell r="A232" t="str">
            <v>24122</v>
          </cell>
          <cell r="B232" t="str">
            <v>Pateros</v>
          </cell>
          <cell r="C232">
            <v>291.67999999999989</v>
          </cell>
          <cell r="D232">
            <v>4352263.7300000004</v>
          </cell>
          <cell r="E232">
            <v>4530445</v>
          </cell>
          <cell r="F232">
            <v>287.89999999999992</v>
          </cell>
          <cell r="G232">
            <v>3.78</v>
          </cell>
        </row>
        <row r="233">
          <cell r="A233" t="str">
            <v>05313</v>
          </cell>
          <cell r="B233" t="str">
            <v>Crescent</v>
          </cell>
          <cell r="C233">
            <v>281.30999999999995</v>
          </cell>
          <cell r="D233">
            <v>3668157.31</v>
          </cell>
          <cell r="E233">
            <v>3735262.33</v>
          </cell>
          <cell r="F233">
            <v>280.52999999999997</v>
          </cell>
          <cell r="G233">
            <v>0.78</v>
          </cell>
        </row>
        <row r="234">
          <cell r="A234" t="str">
            <v>36401</v>
          </cell>
          <cell r="B234" t="str">
            <v>Waitsburg</v>
          </cell>
          <cell r="C234">
            <v>278.73</v>
          </cell>
          <cell r="D234">
            <v>4085326.4</v>
          </cell>
          <cell r="E234">
            <v>4073659.73</v>
          </cell>
          <cell r="F234">
            <v>277.29000000000002</v>
          </cell>
          <cell r="G234">
            <v>1.44</v>
          </cell>
        </row>
        <row r="235">
          <cell r="A235" t="str">
            <v>21301</v>
          </cell>
          <cell r="B235" t="str">
            <v>Pe Ell</v>
          </cell>
          <cell r="C235">
            <v>276.66000000000003</v>
          </cell>
          <cell r="D235">
            <v>3841689.66</v>
          </cell>
          <cell r="E235">
            <v>4165565.43</v>
          </cell>
          <cell r="F235">
            <v>275.33000000000004</v>
          </cell>
          <cell r="G235">
            <v>1.33</v>
          </cell>
        </row>
        <row r="236">
          <cell r="A236" t="str">
            <v>22200</v>
          </cell>
          <cell r="B236" t="str">
            <v>Wilbur</v>
          </cell>
          <cell r="C236">
            <v>274.57000000000005</v>
          </cell>
          <cell r="D236">
            <v>4067793.56</v>
          </cell>
          <cell r="E236">
            <v>4166503.81</v>
          </cell>
          <cell r="F236">
            <v>273.90000000000003</v>
          </cell>
          <cell r="G236">
            <v>0.67</v>
          </cell>
        </row>
        <row r="237">
          <cell r="A237" t="str">
            <v>09209</v>
          </cell>
          <cell r="B237" t="str">
            <v>Waterville</v>
          </cell>
          <cell r="C237">
            <v>269.19999999999993</v>
          </cell>
          <cell r="D237">
            <v>4151830.39</v>
          </cell>
          <cell r="E237">
            <v>4114318.56</v>
          </cell>
          <cell r="F237">
            <v>269.19999999999993</v>
          </cell>
          <cell r="G237">
            <v>0</v>
          </cell>
        </row>
        <row r="238">
          <cell r="A238" t="str">
            <v>26070</v>
          </cell>
          <cell r="B238" t="str">
            <v>Selkirk</v>
          </cell>
          <cell r="C238">
            <v>253.82</v>
          </cell>
          <cell r="D238">
            <v>3965379.45</v>
          </cell>
          <cell r="E238">
            <v>4418385.24</v>
          </cell>
          <cell r="F238">
            <v>243.48999999999998</v>
          </cell>
          <cell r="G238">
            <v>10.33</v>
          </cell>
        </row>
        <row r="239">
          <cell r="A239" t="str">
            <v>20406</v>
          </cell>
          <cell r="B239" t="str">
            <v>Lyle</v>
          </cell>
          <cell r="C239">
            <v>240.54</v>
          </cell>
          <cell r="D239">
            <v>3993843.13</v>
          </cell>
          <cell r="E239">
            <v>4015334.06</v>
          </cell>
          <cell r="F239">
            <v>240.54</v>
          </cell>
          <cell r="G239">
            <v>0</v>
          </cell>
        </row>
        <row r="240">
          <cell r="A240" t="str">
            <v>26059</v>
          </cell>
          <cell r="B240" t="str">
            <v>Cusick</v>
          </cell>
          <cell r="C240">
            <v>234.48000000000005</v>
          </cell>
          <cell r="D240">
            <v>3494782.46</v>
          </cell>
          <cell r="E240">
            <v>3664687.58</v>
          </cell>
          <cell r="F240">
            <v>233.48000000000005</v>
          </cell>
          <cell r="G240">
            <v>1</v>
          </cell>
        </row>
        <row r="241">
          <cell r="A241" t="str">
            <v>28144</v>
          </cell>
          <cell r="B241" t="str">
            <v>Lopez</v>
          </cell>
          <cell r="C241">
            <v>233.97</v>
          </cell>
          <cell r="D241">
            <v>3879082.54</v>
          </cell>
          <cell r="E241">
            <v>4095657.59</v>
          </cell>
          <cell r="F241">
            <v>227.64</v>
          </cell>
          <cell r="G241">
            <v>6.33</v>
          </cell>
        </row>
        <row r="242">
          <cell r="A242" t="str">
            <v>22105</v>
          </cell>
          <cell r="B242" t="str">
            <v>Odessa</v>
          </cell>
          <cell r="C242">
            <v>230.97000000000006</v>
          </cell>
          <cell r="D242">
            <v>3714207.33</v>
          </cell>
          <cell r="E242">
            <v>3743826.64</v>
          </cell>
          <cell r="F242">
            <v>225.86000000000004</v>
          </cell>
          <cell r="G242">
            <v>5.1100000000000003</v>
          </cell>
        </row>
        <row r="243">
          <cell r="A243" t="str">
            <v>14400</v>
          </cell>
          <cell r="B243" t="str">
            <v>Oakville</v>
          </cell>
          <cell r="C243">
            <v>230.61999999999998</v>
          </cell>
          <cell r="D243">
            <v>4044847.57</v>
          </cell>
          <cell r="E243">
            <v>3534727.32</v>
          </cell>
          <cell r="F243">
            <v>214.39</v>
          </cell>
          <cell r="G243">
            <v>16.23</v>
          </cell>
        </row>
        <row r="244">
          <cell r="A244" t="str">
            <v>36300</v>
          </cell>
          <cell r="B244" t="str">
            <v>Touchet</v>
          </cell>
          <cell r="C244">
            <v>227.75</v>
          </cell>
          <cell r="D244">
            <v>3534270.01</v>
          </cell>
          <cell r="E244">
            <v>3739162.78</v>
          </cell>
          <cell r="F244">
            <v>224.97</v>
          </cell>
          <cell r="G244">
            <v>2.7800000000000002</v>
          </cell>
        </row>
        <row r="245">
          <cell r="A245" t="str">
            <v>23054</v>
          </cell>
          <cell r="B245" t="str">
            <v>Grapeview</v>
          </cell>
          <cell r="C245">
            <v>222.39000000000001</v>
          </cell>
          <cell r="D245">
            <v>2306578.85</v>
          </cell>
          <cell r="E245">
            <v>2461820.23</v>
          </cell>
          <cell r="F245">
            <v>220.28</v>
          </cell>
          <cell r="G245">
            <v>2.11</v>
          </cell>
        </row>
        <row r="246">
          <cell r="A246" t="str">
            <v>20400</v>
          </cell>
          <cell r="B246" t="str">
            <v>Trout Lake</v>
          </cell>
          <cell r="C246">
            <v>216.10999999999999</v>
          </cell>
          <cell r="D246">
            <v>3093023.1</v>
          </cell>
          <cell r="E246">
            <v>3132145.3</v>
          </cell>
          <cell r="F246">
            <v>216.10999999999999</v>
          </cell>
          <cell r="G246">
            <v>0</v>
          </cell>
        </row>
        <row r="247">
          <cell r="A247" t="str">
            <v>33211</v>
          </cell>
          <cell r="B247" t="str">
            <v>Northport</v>
          </cell>
          <cell r="C247">
            <v>215.86999999999998</v>
          </cell>
          <cell r="D247">
            <v>3174936.21</v>
          </cell>
          <cell r="E247">
            <v>3414200.74</v>
          </cell>
          <cell r="F247">
            <v>214.08999999999997</v>
          </cell>
          <cell r="G247">
            <v>1.78</v>
          </cell>
        </row>
        <row r="248">
          <cell r="A248" t="str">
            <v>10070</v>
          </cell>
          <cell r="B248" t="str">
            <v>Inchelium</v>
          </cell>
          <cell r="C248">
            <v>214.88000000000002</v>
          </cell>
          <cell r="D248">
            <v>4150423.72</v>
          </cell>
          <cell r="E248">
            <v>4556004.72</v>
          </cell>
          <cell r="F248">
            <v>212.10000000000002</v>
          </cell>
          <cell r="G248">
            <v>2.78</v>
          </cell>
        </row>
        <row r="249">
          <cell r="A249" t="str">
            <v>38265</v>
          </cell>
          <cell r="B249" t="str">
            <v>Tekoa</v>
          </cell>
          <cell r="C249">
            <v>214.68000000000004</v>
          </cell>
          <cell r="D249">
            <v>3350635.09</v>
          </cell>
          <cell r="E249">
            <v>3454940.7</v>
          </cell>
          <cell r="F249">
            <v>212.35000000000002</v>
          </cell>
          <cell r="G249">
            <v>2.33</v>
          </cell>
        </row>
        <row r="250">
          <cell r="A250" t="str">
            <v>13151</v>
          </cell>
          <cell r="B250" t="str">
            <v>Coulee/Hartline</v>
          </cell>
          <cell r="C250">
            <v>201.29</v>
          </cell>
          <cell r="D250">
            <v>3078929.79</v>
          </cell>
          <cell r="E250">
            <v>3375801.95</v>
          </cell>
          <cell r="F250">
            <v>200.4</v>
          </cell>
          <cell r="G250">
            <v>0.89</v>
          </cell>
        </row>
        <row r="251">
          <cell r="A251" t="str">
            <v>33183</v>
          </cell>
          <cell r="B251" t="str">
            <v>Loon Lake</v>
          </cell>
          <cell r="C251">
            <v>200.79</v>
          </cell>
          <cell r="D251">
            <v>1848980.67</v>
          </cell>
          <cell r="E251">
            <v>1937670.43</v>
          </cell>
          <cell r="F251">
            <v>197.57</v>
          </cell>
          <cell r="G251">
            <v>3.22</v>
          </cell>
        </row>
        <row r="252">
          <cell r="A252" t="str">
            <v>01158</v>
          </cell>
          <cell r="B252" t="str">
            <v>Lind</v>
          </cell>
          <cell r="C252">
            <v>196.24</v>
          </cell>
          <cell r="D252">
            <v>3935671.9</v>
          </cell>
          <cell r="E252">
            <v>3964326.51</v>
          </cell>
          <cell r="F252">
            <v>193.24</v>
          </cell>
          <cell r="G252">
            <v>3</v>
          </cell>
        </row>
        <row r="253">
          <cell r="A253" t="str">
            <v>23042</v>
          </cell>
          <cell r="B253" t="str">
            <v>Southside</v>
          </cell>
          <cell r="C253">
            <v>191.7</v>
          </cell>
          <cell r="D253">
            <v>2213899.87</v>
          </cell>
          <cell r="E253">
            <v>2389105.17</v>
          </cell>
          <cell r="F253">
            <v>191.7</v>
          </cell>
          <cell r="G253">
            <v>0</v>
          </cell>
        </row>
        <row r="254">
          <cell r="A254" t="str">
            <v>14077</v>
          </cell>
          <cell r="B254" t="str">
            <v>Taholah</v>
          </cell>
          <cell r="C254">
            <v>182.07000000000002</v>
          </cell>
          <cell r="D254">
            <v>4287727.79</v>
          </cell>
          <cell r="E254">
            <v>4636129.04</v>
          </cell>
          <cell r="F254">
            <v>176.07000000000002</v>
          </cell>
          <cell r="G254">
            <v>6</v>
          </cell>
        </row>
        <row r="255">
          <cell r="A255" t="str">
            <v>38301</v>
          </cell>
          <cell r="B255" t="str">
            <v>Palouse</v>
          </cell>
          <cell r="C255">
            <v>180.95</v>
          </cell>
          <cell r="D255">
            <v>2771342.19</v>
          </cell>
          <cell r="E255">
            <v>2991907.46</v>
          </cell>
          <cell r="F255">
            <v>178.06</v>
          </cell>
          <cell r="G255">
            <v>2.89</v>
          </cell>
        </row>
        <row r="256">
          <cell r="A256" t="str">
            <v>38322</v>
          </cell>
          <cell r="B256" t="str">
            <v>St John</v>
          </cell>
          <cell r="C256">
            <v>175.25999999999996</v>
          </cell>
          <cell r="D256">
            <v>2825195.11</v>
          </cell>
          <cell r="E256">
            <v>2913790.01</v>
          </cell>
          <cell r="F256">
            <v>174.25999999999996</v>
          </cell>
          <cell r="G256">
            <v>1</v>
          </cell>
        </row>
        <row r="257">
          <cell r="A257" t="str">
            <v>38320</v>
          </cell>
          <cell r="B257" t="str">
            <v>Rosalia</v>
          </cell>
          <cell r="C257">
            <v>174.98</v>
          </cell>
          <cell r="D257">
            <v>3348643.59</v>
          </cell>
          <cell r="E257">
            <v>3405143.82</v>
          </cell>
          <cell r="F257">
            <v>173.98</v>
          </cell>
          <cell r="G257">
            <v>1</v>
          </cell>
        </row>
        <row r="258">
          <cell r="A258" t="str">
            <v>10050</v>
          </cell>
          <cell r="B258" t="str">
            <v>Curlew</v>
          </cell>
          <cell r="C258">
            <v>171.35999999999999</v>
          </cell>
          <cell r="D258">
            <v>2915334.97</v>
          </cell>
          <cell r="E258">
            <v>2984671.73</v>
          </cell>
          <cell r="F258">
            <v>170.02999999999997</v>
          </cell>
          <cell r="G258">
            <v>1.33</v>
          </cell>
        </row>
        <row r="259">
          <cell r="A259" t="str">
            <v>27019</v>
          </cell>
          <cell r="B259" t="str">
            <v>Carbonado</v>
          </cell>
          <cell r="C259">
            <v>170.11</v>
          </cell>
          <cell r="D259">
            <v>2147404.71</v>
          </cell>
          <cell r="E259">
            <v>2248039.04</v>
          </cell>
          <cell r="F259">
            <v>168.78</v>
          </cell>
          <cell r="G259">
            <v>1.33</v>
          </cell>
        </row>
        <row r="260">
          <cell r="A260" t="str">
            <v>14097</v>
          </cell>
          <cell r="B260" t="str">
            <v>Quinault</v>
          </cell>
          <cell r="C260">
            <v>168.04</v>
          </cell>
          <cell r="D260">
            <v>3149625.93</v>
          </cell>
          <cell r="E260">
            <v>3585774</v>
          </cell>
          <cell r="F260">
            <v>168.04</v>
          </cell>
          <cell r="G260">
            <v>0</v>
          </cell>
        </row>
        <row r="261">
          <cell r="A261" t="str">
            <v>06103</v>
          </cell>
          <cell r="B261" t="str">
            <v>Green Mountain</v>
          </cell>
          <cell r="C261">
            <v>158.79999999999998</v>
          </cell>
          <cell r="D261">
            <v>1780771.97</v>
          </cell>
          <cell r="E261">
            <v>1787702.98</v>
          </cell>
          <cell r="F261">
            <v>158.79999999999998</v>
          </cell>
          <cell r="G261">
            <v>0</v>
          </cell>
        </row>
        <row r="262">
          <cell r="A262" t="str">
            <v>33206</v>
          </cell>
          <cell r="B262" t="str">
            <v>Columbia (Stev)</v>
          </cell>
          <cell r="C262">
            <v>158.00999999999996</v>
          </cell>
          <cell r="D262">
            <v>2893623.83</v>
          </cell>
          <cell r="E262">
            <v>3016506.98</v>
          </cell>
          <cell r="F262">
            <v>157.00999999999996</v>
          </cell>
          <cell r="G262">
            <v>1</v>
          </cell>
        </row>
        <row r="263">
          <cell r="A263" t="str">
            <v>23311</v>
          </cell>
          <cell r="B263" t="str">
            <v>Mary M Knight</v>
          </cell>
          <cell r="C263">
            <v>157.53</v>
          </cell>
          <cell r="D263">
            <v>2944403.63</v>
          </cell>
          <cell r="E263">
            <v>3157172.83</v>
          </cell>
          <cell r="F263">
            <v>152.75</v>
          </cell>
          <cell r="G263">
            <v>4.78</v>
          </cell>
        </row>
        <row r="264">
          <cell r="A264" t="str">
            <v>09013</v>
          </cell>
          <cell r="B264" t="str">
            <v>Orondo</v>
          </cell>
          <cell r="C264">
            <v>152.94999999999999</v>
          </cell>
          <cell r="D264">
            <v>3324373.81</v>
          </cell>
          <cell r="E264">
            <v>3339664.01</v>
          </cell>
          <cell r="F264">
            <v>152.94999999999999</v>
          </cell>
          <cell r="G264">
            <v>0</v>
          </cell>
        </row>
        <row r="265">
          <cell r="A265" t="str">
            <v>13167</v>
          </cell>
          <cell r="B265" t="str">
            <v>Wilson Creek</v>
          </cell>
          <cell r="C265">
            <v>151.60000000000002</v>
          </cell>
          <cell r="D265">
            <v>2789303.38</v>
          </cell>
          <cell r="E265">
            <v>2949431.19</v>
          </cell>
          <cell r="F265">
            <v>151.27000000000001</v>
          </cell>
          <cell r="G265">
            <v>0.33</v>
          </cell>
        </row>
        <row r="266">
          <cell r="A266" t="str">
            <v>14117</v>
          </cell>
          <cell r="B266" t="str">
            <v>Wishkah Valley</v>
          </cell>
          <cell r="C266">
            <v>150.51000000000002</v>
          </cell>
          <cell r="D266">
            <v>2471522.21</v>
          </cell>
          <cell r="E266">
            <v>2245837.0699999998</v>
          </cell>
          <cell r="F266">
            <v>150.51000000000002</v>
          </cell>
          <cell r="G266">
            <v>0</v>
          </cell>
        </row>
        <row r="267">
          <cell r="A267" t="str">
            <v>14099</v>
          </cell>
          <cell r="B267" t="str">
            <v>Cosmopolis</v>
          </cell>
          <cell r="C267">
            <v>146.57999999999998</v>
          </cell>
          <cell r="D267">
            <v>2027186.37</v>
          </cell>
          <cell r="E267">
            <v>2314682.36</v>
          </cell>
          <cell r="F267">
            <v>141.91</v>
          </cell>
          <cell r="G267">
            <v>4.67</v>
          </cell>
        </row>
        <row r="268">
          <cell r="A268" t="str">
            <v>38306</v>
          </cell>
          <cell r="B268" t="str">
            <v>Colton</v>
          </cell>
          <cell r="C268">
            <v>141.04</v>
          </cell>
          <cell r="D268">
            <v>2688622.68</v>
          </cell>
          <cell r="E268">
            <v>2795504.96</v>
          </cell>
          <cell r="F268">
            <v>137.48999999999998</v>
          </cell>
          <cell r="G268">
            <v>3.5500000000000003</v>
          </cell>
        </row>
        <row r="269">
          <cell r="A269" t="str">
            <v>03050</v>
          </cell>
          <cell r="B269" t="str">
            <v>Paterson</v>
          </cell>
          <cell r="C269">
            <v>134.1</v>
          </cell>
          <cell r="D269">
            <v>1728815.53</v>
          </cell>
          <cell r="E269">
            <v>1729676.57</v>
          </cell>
          <cell r="F269">
            <v>133.1</v>
          </cell>
          <cell r="G269">
            <v>1</v>
          </cell>
        </row>
        <row r="270">
          <cell r="A270" t="str">
            <v>19400</v>
          </cell>
          <cell r="B270" t="str">
            <v>Thorp</v>
          </cell>
          <cell r="C270">
            <v>120.62</v>
          </cell>
          <cell r="D270">
            <v>2830002.64</v>
          </cell>
          <cell r="E270">
            <v>2673429.5499999998</v>
          </cell>
          <cell r="F270">
            <v>116.51</v>
          </cell>
          <cell r="G270">
            <v>4.1100000000000003</v>
          </cell>
        </row>
        <row r="271">
          <cell r="A271" t="str">
            <v>24014</v>
          </cell>
          <cell r="B271" t="str">
            <v>Nespelem</v>
          </cell>
          <cell r="C271">
            <v>120.43</v>
          </cell>
          <cell r="D271">
            <v>3400750.15</v>
          </cell>
          <cell r="E271">
            <v>3387971.06</v>
          </cell>
          <cell r="F271">
            <v>117.10000000000001</v>
          </cell>
          <cell r="G271">
            <v>3.33</v>
          </cell>
        </row>
        <row r="272">
          <cell r="A272" t="str">
            <v>38302</v>
          </cell>
          <cell r="B272" t="str">
            <v>Garfield</v>
          </cell>
          <cell r="C272">
            <v>108.96</v>
          </cell>
          <cell r="D272">
            <v>2532906.2799999998</v>
          </cell>
          <cell r="E272">
            <v>2561235.66</v>
          </cell>
          <cell r="F272">
            <v>108.17999999999999</v>
          </cell>
          <cell r="G272">
            <v>0.78</v>
          </cell>
        </row>
        <row r="273">
          <cell r="A273" t="str">
            <v>19028</v>
          </cell>
          <cell r="B273" t="str">
            <v>Easton</v>
          </cell>
          <cell r="C273">
            <v>107.10000000000001</v>
          </cell>
          <cell r="D273">
            <v>2426275.33</v>
          </cell>
          <cell r="E273">
            <v>2461767.9900000002</v>
          </cell>
          <cell r="F273">
            <v>106.99000000000001</v>
          </cell>
          <cell r="G273">
            <v>0.11</v>
          </cell>
        </row>
        <row r="274">
          <cell r="A274">
            <v>62</v>
          </cell>
          <cell r="C274">
            <v>15884.080000000007</v>
          </cell>
          <cell r="D274">
            <v>235054726.41999999</v>
          </cell>
          <cell r="E274">
            <v>243899084.26999995</v>
          </cell>
          <cell r="F274">
            <v>15577.940000000002</v>
          </cell>
          <cell r="G274">
            <v>306.14</v>
          </cell>
        </row>
        <row r="275">
          <cell r="A275" t="str">
            <v>Under 100</v>
          </cell>
        </row>
        <row r="276">
          <cell r="A276" t="str">
            <v>38324</v>
          </cell>
          <cell r="B276" t="str">
            <v>Oakesdale</v>
          </cell>
          <cell r="C276">
            <v>99.379999999999981</v>
          </cell>
          <cell r="D276">
            <v>2506087.63</v>
          </cell>
          <cell r="E276">
            <v>2609657.7599999998</v>
          </cell>
          <cell r="F276">
            <v>98.379999999999981</v>
          </cell>
          <cell r="G276">
            <v>1</v>
          </cell>
        </row>
        <row r="277">
          <cell r="A277" t="str">
            <v>22204</v>
          </cell>
          <cell r="B277" t="str">
            <v>Harrington</v>
          </cell>
          <cell r="C277">
            <v>93.86</v>
          </cell>
          <cell r="D277">
            <v>2649679.4700000002</v>
          </cell>
          <cell r="E277">
            <v>2656342.5299999998</v>
          </cell>
          <cell r="F277">
            <v>90.42</v>
          </cell>
          <cell r="G277">
            <v>3.4400000000000004</v>
          </cell>
        </row>
        <row r="278">
          <cell r="A278" t="str">
            <v>09207</v>
          </cell>
          <cell r="B278" t="str">
            <v>Mansfield</v>
          </cell>
          <cell r="C278">
            <v>92.759999999999991</v>
          </cell>
          <cell r="D278">
            <v>2151915.87</v>
          </cell>
          <cell r="E278">
            <v>2184393.37</v>
          </cell>
          <cell r="F278">
            <v>92.1</v>
          </cell>
          <cell r="G278">
            <v>0.66</v>
          </cell>
        </row>
        <row r="279">
          <cell r="A279" t="str">
            <v>21234</v>
          </cell>
          <cell r="B279" t="str">
            <v>Boistfort</v>
          </cell>
          <cell r="C279">
            <v>92.749999999999986</v>
          </cell>
          <cell r="D279">
            <v>1308947.52</v>
          </cell>
          <cell r="E279">
            <v>1487606.23</v>
          </cell>
          <cell r="F279">
            <v>88.859999999999985</v>
          </cell>
          <cell r="G279">
            <v>3.89</v>
          </cell>
        </row>
        <row r="280">
          <cell r="A280" t="str">
            <v>22073</v>
          </cell>
          <cell r="B280" t="str">
            <v>Creston</v>
          </cell>
          <cell r="C280">
            <v>86.02</v>
          </cell>
          <cell r="D280">
            <v>2354849.5499999998</v>
          </cell>
          <cell r="E280">
            <v>2367554.0299999998</v>
          </cell>
          <cell r="F280">
            <v>86.02</v>
          </cell>
          <cell r="G280">
            <v>0</v>
          </cell>
        </row>
        <row r="281">
          <cell r="A281" t="str">
            <v>38308</v>
          </cell>
          <cell r="B281" t="str">
            <v>Endicott</v>
          </cell>
          <cell r="C281">
            <v>84.75</v>
          </cell>
          <cell r="D281">
            <v>2326425.46</v>
          </cell>
          <cell r="E281">
            <v>2409918.21</v>
          </cell>
          <cell r="F281">
            <v>81.09</v>
          </cell>
          <cell r="G281">
            <v>3.66</v>
          </cell>
        </row>
        <row r="282">
          <cell r="A282" t="str">
            <v>20203</v>
          </cell>
          <cell r="B282" t="str">
            <v>Bickleton</v>
          </cell>
          <cell r="C282">
            <v>83.149999999999991</v>
          </cell>
          <cell r="D282">
            <v>1771993.13</v>
          </cell>
          <cell r="E282">
            <v>1975903.77</v>
          </cell>
          <cell r="F282">
            <v>83.149999999999991</v>
          </cell>
          <cell r="G282">
            <v>0</v>
          </cell>
        </row>
        <row r="283">
          <cell r="A283" t="str">
            <v>20215</v>
          </cell>
          <cell r="B283" t="str">
            <v>Centerville</v>
          </cell>
          <cell r="C283">
            <v>80.3</v>
          </cell>
          <cell r="D283">
            <v>1224484.6200000001</v>
          </cell>
          <cell r="E283">
            <v>1265759.6599999999</v>
          </cell>
          <cell r="F283">
            <v>80.3</v>
          </cell>
          <cell r="G283">
            <v>0</v>
          </cell>
        </row>
        <row r="284">
          <cell r="A284" t="str">
            <v>18902</v>
          </cell>
          <cell r="B284" t="str">
            <v>Suquamish Tribal</v>
          </cell>
          <cell r="C284">
            <v>78.52000000000001</v>
          </cell>
          <cell r="D284">
            <v>1696147</v>
          </cell>
          <cell r="E284">
            <v>1740281.51</v>
          </cell>
          <cell r="F284">
            <v>78.52000000000001</v>
          </cell>
          <cell r="G284">
            <v>0</v>
          </cell>
        </row>
        <row r="285">
          <cell r="A285" t="str">
            <v>20094</v>
          </cell>
          <cell r="B285" t="str">
            <v>Wishram</v>
          </cell>
          <cell r="C285">
            <v>76.899999999999991</v>
          </cell>
          <cell r="D285">
            <v>1826340.77</v>
          </cell>
          <cell r="E285">
            <v>1926637.6</v>
          </cell>
          <cell r="F285">
            <v>76.899999999999991</v>
          </cell>
          <cell r="G285">
            <v>0</v>
          </cell>
        </row>
        <row r="286">
          <cell r="A286" t="str">
            <v>32123</v>
          </cell>
          <cell r="B286" t="str">
            <v>Orchard Prairie</v>
          </cell>
          <cell r="C286">
            <v>75.400000000000006</v>
          </cell>
          <cell r="D286">
            <v>854206.56</v>
          </cell>
          <cell r="E286">
            <v>886786.37</v>
          </cell>
          <cell r="F286">
            <v>75.400000000000006</v>
          </cell>
          <cell r="G286">
            <v>0</v>
          </cell>
        </row>
        <row r="287">
          <cell r="A287" t="str">
            <v>30002</v>
          </cell>
          <cell r="B287" t="str">
            <v>Skamania</v>
          </cell>
          <cell r="C287">
            <v>73.56</v>
          </cell>
          <cell r="D287">
            <v>1073190.3400000001</v>
          </cell>
          <cell r="E287">
            <v>1125551.5</v>
          </cell>
          <cell r="F287">
            <v>73.56</v>
          </cell>
          <cell r="G287">
            <v>0</v>
          </cell>
        </row>
        <row r="288">
          <cell r="A288" t="str">
            <v>22017</v>
          </cell>
          <cell r="B288" t="str">
            <v>Almira</v>
          </cell>
          <cell r="C288">
            <v>72.719999999999985</v>
          </cell>
          <cell r="D288">
            <v>2128477.0099999998</v>
          </cell>
          <cell r="E288">
            <v>2320048.11</v>
          </cell>
          <cell r="F288">
            <v>70.719999999999985</v>
          </cell>
          <cell r="G288">
            <v>2</v>
          </cell>
        </row>
        <row r="289">
          <cell r="A289" t="str">
            <v>10065</v>
          </cell>
          <cell r="B289" t="str">
            <v>Orient</v>
          </cell>
          <cell r="C289">
            <v>71.94</v>
          </cell>
          <cell r="D289">
            <v>1101738.3799999999</v>
          </cell>
          <cell r="E289">
            <v>1136047.3999999999</v>
          </cell>
          <cell r="F289">
            <v>71.94</v>
          </cell>
          <cell r="G289">
            <v>0</v>
          </cell>
        </row>
        <row r="290">
          <cell r="A290" t="str">
            <v>20402</v>
          </cell>
          <cell r="B290" t="str">
            <v>Klickitat</v>
          </cell>
          <cell r="C290">
            <v>69.010000000000019</v>
          </cell>
          <cell r="D290">
            <v>2099007.16</v>
          </cell>
          <cell r="E290">
            <v>2243731.67</v>
          </cell>
          <cell r="F290">
            <v>69.010000000000019</v>
          </cell>
          <cell r="G290">
            <v>0</v>
          </cell>
        </row>
        <row r="291">
          <cell r="A291" t="str">
            <v>38126</v>
          </cell>
          <cell r="B291" t="str">
            <v>Lacrosse Joint</v>
          </cell>
          <cell r="C291">
            <v>68.63</v>
          </cell>
          <cell r="D291">
            <v>2385490.33</v>
          </cell>
          <cell r="E291">
            <v>2374176.94</v>
          </cell>
          <cell r="F291">
            <v>68.63</v>
          </cell>
          <cell r="G291">
            <v>0</v>
          </cell>
        </row>
        <row r="292">
          <cell r="A292" t="str">
            <v>14104</v>
          </cell>
          <cell r="B292" t="str">
            <v>Satsop</v>
          </cell>
          <cell r="C292">
            <v>68.599999999999994</v>
          </cell>
          <cell r="D292">
            <v>685098.34</v>
          </cell>
          <cell r="E292">
            <v>828815.65</v>
          </cell>
          <cell r="F292">
            <v>68.599999999999994</v>
          </cell>
          <cell r="G292">
            <v>0</v>
          </cell>
        </row>
        <row r="293">
          <cell r="A293" t="str">
            <v>20401</v>
          </cell>
          <cell r="B293" t="str">
            <v>Glenwood</v>
          </cell>
          <cell r="C293">
            <v>66.349999999999994</v>
          </cell>
          <cell r="D293">
            <v>1941584.76</v>
          </cell>
          <cell r="E293">
            <v>2073275.75</v>
          </cell>
          <cell r="F293">
            <v>66.349999999999994</v>
          </cell>
          <cell r="G293">
            <v>0</v>
          </cell>
        </row>
        <row r="294">
          <cell r="A294" t="str">
            <v>25200</v>
          </cell>
          <cell r="B294" t="str">
            <v>North River</v>
          </cell>
          <cell r="C294">
            <v>65.549999999999983</v>
          </cell>
          <cell r="D294">
            <v>1603996.77</v>
          </cell>
          <cell r="E294">
            <v>1727854.92</v>
          </cell>
          <cell r="F294">
            <v>65.549999999999983</v>
          </cell>
          <cell r="G294">
            <v>0</v>
          </cell>
        </row>
        <row r="295">
          <cell r="A295" t="str">
            <v>33202</v>
          </cell>
          <cell r="B295" t="str">
            <v>Summit Valley</v>
          </cell>
          <cell r="C295">
            <v>64.110000000000014</v>
          </cell>
          <cell r="D295">
            <v>963412.78</v>
          </cell>
          <cell r="E295">
            <v>928346.05</v>
          </cell>
          <cell r="F295">
            <v>63.000000000000007</v>
          </cell>
          <cell r="G295">
            <v>1.1100000000000001</v>
          </cell>
        </row>
        <row r="296">
          <cell r="A296" t="str">
            <v>22008</v>
          </cell>
          <cell r="B296" t="str">
            <v>Sprague</v>
          </cell>
          <cell r="C296">
            <v>62</v>
          </cell>
          <cell r="D296">
            <v>1817037.79</v>
          </cell>
          <cell r="E296">
            <v>1941303.46</v>
          </cell>
          <cell r="F296">
            <v>62</v>
          </cell>
          <cell r="G296">
            <v>0</v>
          </cell>
        </row>
        <row r="297">
          <cell r="A297" t="str">
            <v>30029</v>
          </cell>
          <cell r="B297" t="str">
            <v>Mount Pleasant</v>
          </cell>
          <cell r="C297">
            <v>52.650000000000006</v>
          </cell>
          <cell r="D297">
            <v>749906.66</v>
          </cell>
          <cell r="E297">
            <v>780864.3</v>
          </cell>
          <cell r="F297">
            <v>52.650000000000006</v>
          </cell>
          <cell r="G297">
            <v>0</v>
          </cell>
        </row>
        <row r="298">
          <cell r="A298" t="str">
            <v>16046</v>
          </cell>
          <cell r="B298" t="str">
            <v>Brinnon</v>
          </cell>
          <cell r="C298">
            <v>51.18</v>
          </cell>
          <cell r="D298">
            <v>983160.89</v>
          </cell>
          <cell r="E298">
            <v>1066592.92</v>
          </cell>
          <cell r="F298">
            <v>51.18</v>
          </cell>
          <cell r="G298">
            <v>0</v>
          </cell>
        </row>
        <row r="299">
          <cell r="A299" t="str">
            <v>21036</v>
          </cell>
          <cell r="B299" t="str">
            <v>Evaline</v>
          </cell>
          <cell r="C299">
            <v>48.82</v>
          </cell>
          <cell r="D299">
            <v>613392.23</v>
          </cell>
          <cell r="E299">
            <v>701074.38</v>
          </cell>
          <cell r="F299">
            <v>48.15</v>
          </cell>
          <cell r="G299">
            <v>0.67</v>
          </cell>
        </row>
        <row r="300">
          <cell r="A300" t="str">
            <v>11056</v>
          </cell>
          <cell r="B300" t="str">
            <v>Kahlotus</v>
          </cell>
          <cell r="C300">
            <v>46.999999999999993</v>
          </cell>
          <cell r="D300">
            <v>1985239.7</v>
          </cell>
          <cell r="E300">
            <v>1971252.82</v>
          </cell>
          <cell r="F300">
            <v>46.999999999999993</v>
          </cell>
          <cell r="G300">
            <v>0</v>
          </cell>
        </row>
        <row r="301">
          <cell r="A301" t="str">
            <v>01109</v>
          </cell>
          <cell r="B301" t="str">
            <v>Washtucna</v>
          </cell>
          <cell r="C301">
            <v>45.69</v>
          </cell>
          <cell r="D301">
            <v>1854713.02</v>
          </cell>
          <cell r="E301">
            <v>2104676.84</v>
          </cell>
          <cell r="F301">
            <v>43.8</v>
          </cell>
          <cell r="G301">
            <v>1.89</v>
          </cell>
        </row>
        <row r="302">
          <cell r="A302" t="str">
            <v>17404</v>
          </cell>
          <cell r="B302" t="str">
            <v>Skykomish</v>
          </cell>
          <cell r="C302">
            <v>42.53</v>
          </cell>
          <cell r="D302">
            <v>2108780.19</v>
          </cell>
          <cell r="E302">
            <v>2014696.12</v>
          </cell>
          <cell r="F302">
            <v>41.64</v>
          </cell>
          <cell r="G302">
            <v>0.89</v>
          </cell>
        </row>
        <row r="303">
          <cell r="A303" t="str">
            <v>32312</v>
          </cell>
          <cell r="B303" t="str">
            <v>Great Northern</v>
          </cell>
          <cell r="C303">
            <v>42.089999999999996</v>
          </cell>
          <cell r="D303">
            <v>631298.56000000006</v>
          </cell>
          <cell r="E303">
            <v>703589.63</v>
          </cell>
          <cell r="F303">
            <v>41.65</v>
          </cell>
          <cell r="G303">
            <v>0.44</v>
          </cell>
        </row>
        <row r="304">
          <cell r="A304" t="str">
            <v>33030</v>
          </cell>
          <cell r="B304" t="str">
            <v>Onion Creek</v>
          </cell>
          <cell r="C304">
            <v>40.9</v>
          </cell>
          <cell r="D304">
            <v>841100.81</v>
          </cell>
          <cell r="E304">
            <v>904294.15</v>
          </cell>
          <cell r="F304">
            <v>40.9</v>
          </cell>
          <cell r="G304">
            <v>0</v>
          </cell>
        </row>
        <row r="305">
          <cell r="A305" t="str">
            <v>31063</v>
          </cell>
          <cell r="B305" t="str">
            <v>Index</v>
          </cell>
          <cell r="C305">
            <v>40.809999999999995</v>
          </cell>
          <cell r="D305">
            <v>837711.49</v>
          </cell>
          <cell r="E305">
            <v>851931.51</v>
          </cell>
          <cell r="F305">
            <v>39.699999999999996</v>
          </cell>
          <cell r="G305">
            <v>1.1100000000000001</v>
          </cell>
        </row>
        <row r="306">
          <cell r="A306" t="str">
            <v>38304</v>
          </cell>
          <cell r="B306" t="str">
            <v>Steptoe</v>
          </cell>
          <cell r="C306">
            <v>40.209999999999994</v>
          </cell>
          <cell r="D306">
            <v>725273.28</v>
          </cell>
          <cell r="E306">
            <v>723803.64</v>
          </cell>
          <cell r="F306">
            <v>40.099999999999994</v>
          </cell>
          <cell r="G306">
            <v>0.11</v>
          </cell>
        </row>
        <row r="307">
          <cell r="A307" t="str">
            <v>09102</v>
          </cell>
          <cell r="B307" t="str">
            <v>Palisades</v>
          </cell>
          <cell r="C307">
            <v>35.44</v>
          </cell>
          <cell r="D307">
            <v>631802.14</v>
          </cell>
          <cell r="E307">
            <v>624699.06999999995</v>
          </cell>
          <cell r="F307">
            <v>35</v>
          </cell>
          <cell r="G307">
            <v>0.44</v>
          </cell>
        </row>
        <row r="308">
          <cell r="A308" t="str">
            <v>19007</v>
          </cell>
          <cell r="B308" t="str">
            <v>Damman</v>
          </cell>
          <cell r="C308">
            <v>34.82</v>
          </cell>
          <cell r="D308">
            <v>508262.2</v>
          </cell>
          <cell r="E308">
            <v>675199.39</v>
          </cell>
          <cell r="F308">
            <v>33.82</v>
          </cell>
          <cell r="G308">
            <v>1</v>
          </cell>
        </row>
        <row r="309">
          <cell r="A309" t="str">
            <v>38264</v>
          </cell>
          <cell r="B309" t="str">
            <v>Lamont</v>
          </cell>
          <cell r="C309">
            <v>31.1</v>
          </cell>
          <cell r="D309">
            <v>737141.89</v>
          </cell>
          <cell r="E309">
            <v>773284.81</v>
          </cell>
          <cell r="F309">
            <v>31.1</v>
          </cell>
          <cell r="G309">
            <v>0</v>
          </cell>
        </row>
        <row r="310">
          <cell r="A310" t="str">
            <v>36101</v>
          </cell>
          <cell r="B310" t="str">
            <v>Dixie</v>
          </cell>
          <cell r="C310">
            <v>28</v>
          </cell>
          <cell r="D310">
            <v>707653.42</v>
          </cell>
          <cell r="E310">
            <v>726558.94</v>
          </cell>
          <cell r="F310">
            <v>28</v>
          </cell>
          <cell r="G310">
            <v>0</v>
          </cell>
        </row>
        <row r="311">
          <cell r="A311" t="str">
            <v>07035</v>
          </cell>
          <cell r="B311" t="str">
            <v>Starbuck</v>
          </cell>
          <cell r="C311">
            <v>27.4</v>
          </cell>
          <cell r="D311">
            <v>541334.42000000004</v>
          </cell>
          <cell r="E311">
            <v>544439.63</v>
          </cell>
          <cell r="F311">
            <v>27.4</v>
          </cell>
          <cell r="G311">
            <v>0</v>
          </cell>
        </row>
        <row r="312">
          <cell r="A312" t="str">
            <v>10003</v>
          </cell>
          <cell r="B312" t="str">
            <v>Keller</v>
          </cell>
          <cell r="C312">
            <v>27.150000000000002</v>
          </cell>
          <cell r="D312">
            <v>1024800.67</v>
          </cell>
          <cell r="E312">
            <v>1063558.45</v>
          </cell>
          <cell r="F312">
            <v>27.150000000000002</v>
          </cell>
          <cell r="G312">
            <v>0</v>
          </cell>
        </row>
        <row r="313">
          <cell r="A313" t="str">
            <v>33205</v>
          </cell>
          <cell r="B313" t="str">
            <v>Evergreen (Stev)</v>
          </cell>
          <cell r="C313">
            <v>26.5</v>
          </cell>
          <cell r="D313">
            <v>464096.37</v>
          </cell>
          <cell r="E313">
            <v>519060.74</v>
          </cell>
          <cell r="F313">
            <v>25.5</v>
          </cell>
          <cell r="G313">
            <v>1</v>
          </cell>
        </row>
        <row r="314">
          <cell r="A314" t="str">
            <v>20403</v>
          </cell>
          <cell r="B314" t="str">
            <v>Roosevelt</v>
          </cell>
          <cell r="C314">
            <v>26.1</v>
          </cell>
          <cell r="D314">
            <v>483542.54</v>
          </cell>
          <cell r="E314">
            <v>446202.3</v>
          </cell>
          <cell r="F314">
            <v>26.1</v>
          </cell>
          <cell r="G314">
            <v>0</v>
          </cell>
        </row>
        <row r="315">
          <cell r="A315" t="str">
            <v>30031</v>
          </cell>
          <cell r="B315" t="str">
            <v>Mill A</v>
          </cell>
          <cell r="C315">
            <v>19.940000000000001</v>
          </cell>
          <cell r="D315">
            <v>541928.68000000005</v>
          </cell>
          <cell r="E315">
            <v>537625.35</v>
          </cell>
          <cell r="F315">
            <v>19.940000000000001</v>
          </cell>
          <cell r="G315">
            <v>0</v>
          </cell>
        </row>
        <row r="316">
          <cell r="A316" t="str">
            <v>16020</v>
          </cell>
          <cell r="B316" t="str">
            <v>Queets-Clearwater</v>
          </cell>
          <cell r="C316">
            <v>19.399999999999999</v>
          </cell>
          <cell r="D316">
            <v>904190.47</v>
          </cell>
          <cell r="E316">
            <v>845723.81</v>
          </cell>
          <cell r="F316">
            <v>19.399999999999999</v>
          </cell>
          <cell r="G316">
            <v>0</v>
          </cell>
        </row>
        <row r="317">
          <cell r="A317" t="str">
            <v>01122</v>
          </cell>
          <cell r="B317" t="str">
            <v>Benge</v>
          </cell>
          <cell r="C317">
            <v>12.7</v>
          </cell>
          <cell r="D317">
            <v>365397.25</v>
          </cell>
          <cell r="E317">
            <v>417951.2</v>
          </cell>
          <cell r="F317">
            <v>12.7</v>
          </cell>
          <cell r="G317">
            <v>0</v>
          </cell>
        </row>
        <row r="318">
          <cell r="A318" t="str">
            <v>28010</v>
          </cell>
          <cell r="B318" t="str">
            <v>Shaw</v>
          </cell>
          <cell r="C318">
            <v>10.75</v>
          </cell>
          <cell r="D318">
            <v>336744.71</v>
          </cell>
          <cell r="E318">
            <v>316088.8</v>
          </cell>
          <cell r="F318">
            <v>10.75</v>
          </cell>
          <cell r="G318">
            <v>0</v>
          </cell>
        </row>
        <row r="319">
          <cell r="A319" t="str">
            <v>11054</v>
          </cell>
          <cell r="B319" t="str">
            <v>Star</v>
          </cell>
          <cell r="C319">
            <v>8.85</v>
          </cell>
          <cell r="D319">
            <v>361492.96</v>
          </cell>
          <cell r="E319">
            <v>356705.32</v>
          </cell>
          <cell r="F319">
            <v>8.85</v>
          </cell>
          <cell r="G319">
            <v>0</v>
          </cell>
        </row>
        <row r="320">
          <cell r="A320" t="str">
            <v>04069</v>
          </cell>
          <cell r="B320" t="str">
            <v>Stehekin</v>
          </cell>
          <cell r="C320">
            <v>7.4</v>
          </cell>
          <cell r="D320">
            <v>208855.9</v>
          </cell>
          <cell r="E320">
            <v>67077.58</v>
          </cell>
          <cell r="F320">
            <v>7.4</v>
          </cell>
          <cell r="G320">
            <v>0</v>
          </cell>
        </row>
      </sheetData>
      <sheetData sheetId="5">
        <row r="6">
          <cell r="B6" t="str">
            <v>01109</v>
          </cell>
          <cell r="C6" t="str">
            <v>1</v>
          </cell>
          <cell r="D6" t="str">
            <v>442</v>
          </cell>
          <cell r="E6">
            <v>952442.56</v>
          </cell>
        </row>
        <row r="7">
          <cell r="B7" t="str">
            <v>01122</v>
          </cell>
          <cell r="C7" t="str">
            <v>1</v>
          </cell>
          <cell r="D7" t="str">
            <v>442</v>
          </cell>
          <cell r="E7">
            <v>135114.89000000001</v>
          </cell>
        </row>
        <row r="8">
          <cell r="B8" t="str">
            <v>01147</v>
          </cell>
          <cell r="C8" t="str">
            <v>1</v>
          </cell>
          <cell r="D8" t="str">
            <v>442</v>
          </cell>
          <cell r="E8">
            <v>10837310.619999999</v>
          </cell>
        </row>
        <row r="9">
          <cell r="B9" t="str">
            <v>01158</v>
          </cell>
          <cell r="C9" t="str">
            <v>1</v>
          </cell>
          <cell r="D9" t="str">
            <v>442</v>
          </cell>
          <cell r="E9">
            <v>361307.9</v>
          </cell>
        </row>
        <row r="10">
          <cell r="B10" t="str">
            <v>01160</v>
          </cell>
          <cell r="C10" t="str">
            <v>1</v>
          </cell>
          <cell r="D10" t="str">
            <v>442</v>
          </cell>
          <cell r="E10">
            <v>580053.5</v>
          </cell>
        </row>
        <row r="11">
          <cell r="B11" t="str">
            <v>02250</v>
          </cell>
          <cell r="C11" t="str">
            <v>1</v>
          </cell>
          <cell r="D11" t="str">
            <v>442</v>
          </cell>
          <cell r="E11">
            <v>2573589.83</v>
          </cell>
        </row>
        <row r="12">
          <cell r="B12" t="str">
            <v>02420</v>
          </cell>
          <cell r="C12" t="str">
            <v>1</v>
          </cell>
          <cell r="D12" t="str">
            <v>442</v>
          </cell>
          <cell r="E12">
            <v>1217616.8500000001</v>
          </cell>
        </row>
        <row r="13">
          <cell r="B13" t="str">
            <v>03017</v>
          </cell>
          <cell r="C13" t="str">
            <v>1</v>
          </cell>
          <cell r="D13" t="str">
            <v>442</v>
          </cell>
          <cell r="E13">
            <v>31176860.850000001</v>
          </cell>
        </row>
        <row r="14">
          <cell r="B14" t="str">
            <v>03050</v>
          </cell>
          <cell r="C14" t="str">
            <v>1</v>
          </cell>
          <cell r="D14" t="str">
            <v>442</v>
          </cell>
          <cell r="E14">
            <v>191544.86</v>
          </cell>
        </row>
        <row r="15">
          <cell r="B15" t="str">
            <v>03052</v>
          </cell>
          <cell r="C15" t="str">
            <v>1</v>
          </cell>
          <cell r="D15" t="str">
            <v>442</v>
          </cell>
          <cell r="E15">
            <v>1194090.1100000001</v>
          </cell>
        </row>
        <row r="16">
          <cell r="B16" t="str">
            <v>03053</v>
          </cell>
          <cell r="C16" t="str">
            <v>1</v>
          </cell>
          <cell r="D16" t="str">
            <v>442</v>
          </cell>
          <cell r="E16">
            <v>1001306.2</v>
          </cell>
        </row>
        <row r="17">
          <cell r="B17" t="str">
            <v>03116</v>
          </cell>
          <cell r="C17" t="str">
            <v>1</v>
          </cell>
          <cell r="D17" t="str">
            <v>442</v>
          </cell>
          <cell r="E17">
            <v>3112195.9</v>
          </cell>
        </row>
        <row r="18">
          <cell r="B18" t="str">
            <v>03400</v>
          </cell>
          <cell r="C18" t="str">
            <v>1</v>
          </cell>
          <cell r="D18" t="str">
            <v>442</v>
          </cell>
          <cell r="E18">
            <v>19003568.949999999</v>
          </cell>
        </row>
        <row r="19">
          <cell r="B19" t="str">
            <v>04019</v>
          </cell>
          <cell r="C19" t="str">
            <v>1</v>
          </cell>
          <cell r="D19" t="str">
            <v>442</v>
          </cell>
          <cell r="E19">
            <v>637899.74</v>
          </cell>
        </row>
        <row r="20">
          <cell r="B20" t="str">
            <v>04069</v>
          </cell>
          <cell r="C20" t="str">
            <v>1</v>
          </cell>
          <cell r="D20" t="str">
            <v>442</v>
          </cell>
          <cell r="E20">
            <v>605663.04</v>
          </cell>
        </row>
        <row r="21">
          <cell r="B21" t="str">
            <v>04127</v>
          </cell>
          <cell r="C21" t="str">
            <v>1</v>
          </cell>
          <cell r="D21" t="str">
            <v>442</v>
          </cell>
          <cell r="E21">
            <v>594634.76</v>
          </cell>
        </row>
        <row r="22">
          <cell r="B22" t="str">
            <v>04129</v>
          </cell>
          <cell r="C22" t="str">
            <v>1</v>
          </cell>
          <cell r="D22" t="str">
            <v>442</v>
          </cell>
          <cell r="E22">
            <v>1298762.5</v>
          </cell>
        </row>
        <row r="23">
          <cell r="B23" t="str">
            <v>04222</v>
          </cell>
          <cell r="C23" t="str">
            <v>1</v>
          </cell>
          <cell r="D23" t="str">
            <v>442</v>
          </cell>
          <cell r="E23">
            <v>1126173.8700000001</v>
          </cell>
        </row>
        <row r="24">
          <cell r="B24" t="str">
            <v>04228</v>
          </cell>
          <cell r="C24" t="str">
            <v>1</v>
          </cell>
          <cell r="D24" t="str">
            <v>442</v>
          </cell>
          <cell r="E24">
            <v>1184975.07</v>
          </cell>
        </row>
        <row r="25">
          <cell r="B25" t="str">
            <v>04246</v>
          </cell>
          <cell r="C25" t="str">
            <v>1</v>
          </cell>
          <cell r="D25" t="str">
            <v>442</v>
          </cell>
          <cell r="E25">
            <v>11417370.84</v>
          </cell>
        </row>
        <row r="26">
          <cell r="B26" t="str">
            <v>05121</v>
          </cell>
          <cell r="C26" t="str">
            <v>1</v>
          </cell>
          <cell r="D26" t="str">
            <v>442</v>
          </cell>
          <cell r="E26">
            <v>4986963.46</v>
          </cell>
        </row>
        <row r="27">
          <cell r="B27" t="str">
            <v>05313</v>
          </cell>
          <cell r="C27" t="str">
            <v>1</v>
          </cell>
          <cell r="D27" t="str">
            <v>442</v>
          </cell>
          <cell r="E27">
            <v>1036674.39</v>
          </cell>
        </row>
        <row r="28">
          <cell r="B28" t="str">
            <v>05323</v>
          </cell>
          <cell r="C28" t="str">
            <v>1</v>
          </cell>
          <cell r="D28" t="str">
            <v>442</v>
          </cell>
          <cell r="E28">
            <v>1990783.24</v>
          </cell>
        </row>
        <row r="29">
          <cell r="B29" t="str">
            <v>05401</v>
          </cell>
          <cell r="C29" t="str">
            <v>1</v>
          </cell>
          <cell r="D29" t="str">
            <v>442</v>
          </cell>
          <cell r="E29">
            <v>1579553.14</v>
          </cell>
        </row>
        <row r="30">
          <cell r="B30" t="str">
            <v>05402</v>
          </cell>
          <cell r="C30" t="str">
            <v>1</v>
          </cell>
          <cell r="D30" t="str">
            <v>442</v>
          </cell>
          <cell r="E30">
            <v>3285312.86</v>
          </cell>
        </row>
        <row r="31">
          <cell r="B31" t="str">
            <v>06037</v>
          </cell>
          <cell r="C31" t="str">
            <v>1</v>
          </cell>
          <cell r="D31" t="str">
            <v>442</v>
          </cell>
          <cell r="E31">
            <v>24361107.629999999</v>
          </cell>
        </row>
        <row r="32">
          <cell r="B32" t="str">
            <v>06098</v>
          </cell>
          <cell r="C32" t="str">
            <v>1</v>
          </cell>
          <cell r="D32" t="str">
            <v>442</v>
          </cell>
          <cell r="E32">
            <v>2860151.4</v>
          </cell>
        </row>
        <row r="33">
          <cell r="B33" t="str">
            <v>06101</v>
          </cell>
          <cell r="C33" t="str">
            <v>1</v>
          </cell>
          <cell r="D33" t="str">
            <v>442</v>
          </cell>
          <cell r="E33">
            <v>1251452.95</v>
          </cell>
        </row>
        <row r="34">
          <cell r="B34" t="str">
            <v>06103</v>
          </cell>
          <cell r="C34" t="str">
            <v>1</v>
          </cell>
          <cell r="D34" t="str">
            <v>442</v>
          </cell>
          <cell r="E34">
            <v>146187.48000000001</v>
          </cell>
        </row>
        <row r="35">
          <cell r="B35" t="str">
            <v>06112</v>
          </cell>
          <cell r="C35" t="str">
            <v>1</v>
          </cell>
          <cell r="D35" t="str">
            <v>442</v>
          </cell>
          <cell r="E35">
            <v>6346857.9299999997</v>
          </cell>
        </row>
        <row r="36">
          <cell r="B36" t="str">
            <v>06114</v>
          </cell>
          <cell r="C36" t="str">
            <v>1</v>
          </cell>
          <cell r="D36" t="str">
            <v>442</v>
          </cell>
          <cell r="E36">
            <v>27624314.57</v>
          </cell>
        </row>
        <row r="37">
          <cell r="B37" t="str">
            <v>06117</v>
          </cell>
          <cell r="C37" t="str">
            <v>1</v>
          </cell>
          <cell r="D37" t="str">
            <v>442</v>
          </cell>
          <cell r="E37">
            <v>8687081.6600000001</v>
          </cell>
        </row>
        <row r="38">
          <cell r="B38" t="str">
            <v>06119</v>
          </cell>
          <cell r="C38" t="str">
            <v>1</v>
          </cell>
          <cell r="D38" t="str">
            <v>442</v>
          </cell>
          <cell r="E38">
            <v>3923149.94</v>
          </cell>
        </row>
        <row r="39">
          <cell r="B39" t="str">
            <v>06122</v>
          </cell>
          <cell r="C39" t="str">
            <v>1</v>
          </cell>
          <cell r="D39" t="str">
            <v>442</v>
          </cell>
          <cell r="E39">
            <v>1321590.1299999999</v>
          </cell>
        </row>
        <row r="40">
          <cell r="B40" t="str">
            <v>07002</v>
          </cell>
          <cell r="C40" t="str">
            <v>1</v>
          </cell>
          <cell r="D40" t="str">
            <v>442</v>
          </cell>
          <cell r="E40">
            <v>475230.02</v>
          </cell>
        </row>
        <row r="41">
          <cell r="B41" t="str">
            <v>07035</v>
          </cell>
          <cell r="C41" t="str">
            <v>1</v>
          </cell>
          <cell r="D41" t="str">
            <v>442</v>
          </cell>
          <cell r="E41">
            <v>445976.5</v>
          </cell>
        </row>
        <row r="42">
          <cell r="B42" t="str">
            <v>08122</v>
          </cell>
          <cell r="C42" t="str">
            <v>1</v>
          </cell>
          <cell r="D42" t="str">
            <v>442</v>
          </cell>
          <cell r="E42">
            <v>8509165.7899999991</v>
          </cell>
        </row>
        <row r="43">
          <cell r="B43" t="str">
            <v>08130</v>
          </cell>
          <cell r="C43" t="str">
            <v>1</v>
          </cell>
          <cell r="D43" t="str">
            <v>442</v>
          </cell>
          <cell r="E43">
            <v>1033185.35</v>
          </cell>
        </row>
        <row r="44">
          <cell r="B44" t="str">
            <v>08401</v>
          </cell>
          <cell r="C44" t="str">
            <v>1</v>
          </cell>
          <cell r="D44" t="str">
            <v>442</v>
          </cell>
          <cell r="E44">
            <v>3459328.54</v>
          </cell>
        </row>
        <row r="45">
          <cell r="B45" t="str">
            <v>08402</v>
          </cell>
          <cell r="C45" t="str">
            <v>1</v>
          </cell>
          <cell r="D45" t="str">
            <v>442</v>
          </cell>
          <cell r="E45">
            <v>956697.53</v>
          </cell>
        </row>
        <row r="46">
          <cell r="B46" t="str">
            <v>08404</v>
          </cell>
          <cell r="C46" t="str">
            <v>1</v>
          </cell>
          <cell r="D46" t="str">
            <v>442</v>
          </cell>
          <cell r="E46">
            <v>2842389.68</v>
          </cell>
        </row>
        <row r="47">
          <cell r="B47" t="str">
            <v>08458</v>
          </cell>
          <cell r="C47" t="str">
            <v>1</v>
          </cell>
          <cell r="D47" t="str">
            <v>442</v>
          </cell>
          <cell r="E47">
            <v>4216227.28</v>
          </cell>
        </row>
        <row r="48">
          <cell r="B48" t="str">
            <v>09013</v>
          </cell>
          <cell r="C48" t="str">
            <v>1</v>
          </cell>
          <cell r="D48" t="str">
            <v>442</v>
          </cell>
          <cell r="E48">
            <v>589482.11</v>
          </cell>
        </row>
        <row r="49">
          <cell r="B49" t="str">
            <v>09075</v>
          </cell>
          <cell r="C49" t="str">
            <v>1</v>
          </cell>
          <cell r="D49" t="str">
            <v>442</v>
          </cell>
          <cell r="E49">
            <v>538475.09</v>
          </cell>
        </row>
        <row r="50">
          <cell r="B50" t="str">
            <v>09102</v>
          </cell>
          <cell r="C50" t="str">
            <v>1</v>
          </cell>
          <cell r="D50" t="str">
            <v>442</v>
          </cell>
          <cell r="E50">
            <v>265647.59999999998</v>
          </cell>
        </row>
        <row r="51">
          <cell r="B51" t="str">
            <v>09206</v>
          </cell>
          <cell r="C51" t="str">
            <v>1</v>
          </cell>
          <cell r="D51" t="str">
            <v>442</v>
          </cell>
          <cell r="E51">
            <v>11224161.710000001</v>
          </cell>
        </row>
        <row r="52">
          <cell r="B52" t="str">
            <v>09207</v>
          </cell>
          <cell r="C52" t="str">
            <v>1</v>
          </cell>
          <cell r="D52" t="str">
            <v>442</v>
          </cell>
          <cell r="E52">
            <v>575484.36</v>
          </cell>
        </row>
        <row r="53">
          <cell r="B53" t="str">
            <v>09209</v>
          </cell>
          <cell r="C53" t="str">
            <v>1</v>
          </cell>
          <cell r="D53" t="str">
            <v>442</v>
          </cell>
          <cell r="E53">
            <v>717437.24</v>
          </cell>
        </row>
        <row r="54">
          <cell r="B54" t="str">
            <v>10003</v>
          </cell>
          <cell r="C54" t="str">
            <v>1</v>
          </cell>
          <cell r="D54" t="str">
            <v>442</v>
          </cell>
          <cell r="E54">
            <v>353691.63</v>
          </cell>
        </row>
        <row r="55">
          <cell r="B55" t="str">
            <v>10050</v>
          </cell>
          <cell r="C55" t="str">
            <v>1</v>
          </cell>
          <cell r="D55" t="str">
            <v>442</v>
          </cell>
          <cell r="E55">
            <v>477803.34</v>
          </cell>
        </row>
        <row r="56">
          <cell r="B56" t="str">
            <v>10065</v>
          </cell>
          <cell r="C56" t="str">
            <v>1</v>
          </cell>
          <cell r="D56" t="str">
            <v>442</v>
          </cell>
          <cell r="E56">
            <v>128889.78</v>
          </cell>
        </row>
        <row r="57">
          <cell r="B57" t="str">
            <v>10070</v>
          </cell>
          <cell r="C57" t="str">
            <v>1</v>
          </cell>
          <cell r="D57" t="str">
            <v>442</v>
          </cell>
          <cell r="E57">
            <v>1024208.48</v>
          </cell>
        </row>
        <row r="58">
          <cell r="B58" t="str">
            <v>10309</v>
          </cell>
          <cell r="C58" t="str">
            <v>1</v>
          </cell>
          <cell r="D58" t="str">
            <v>442</v>
          </cell>
          <cell r="E58">
            <v>428377.07</v>
          </cell>
        </row>
        <row r="59">
          <cell r="B59" t="str">
            <v>11001</v>
          </cell>
          <cell r="C59" t="str">
            <v>1</v>
          </cell>
          <cell r="D59" t="str">
            <v>442</v>
          </cell>
          <cell r="E59">
            <v>34416891.799999997</v>
          </cell>
        </row>
        <row r="60">
          <cell r="B60" t="str">
            <v>11051</v>
          </cell>
          <cell r="C60" t="str">
            <v>1</v>
          </cell>
          <cell r="D60" t="str">
            <v>442</v>
          </cell>
          <cell r="E60">
            <v>4111756</v>
          </cell>
        </row>
        <row r="61">
          <cell r="B61" t="str">
            <v>11054</v>
          </cell>
          <cell r="C61" t="str">
            <v>1</v>
          </cell>
          <cell r="D61" t="str">
            <v>442</v>
          </cell>
          <cell r="E61">
            <v>354845.12</v>
          </cell>
        </row>
        <row r="62">
          <cell r="B62" t="str">
            <v>11056</v>
          </cell>
          <cell r="C62" t="str">
            <v>1</v>
          </cell>
          <cell r="D62" t="str">
            <v>442</v>
          </cell>
          <cell r="E62">
            <v>1073734.3400000001</v>
          </cell>
        </row>
        <row r="63">
          <cell r="B63" t="str">
            <v>12110</v>
          </cell>
          <cell r="C63" t="str">
            <v>1</v>
          </cell>
          <cell r="D63" t="str">
            <v>442</v>
          </cell>
          <cell r="E63">
            <v>689468.92</v>
          </cell>
        </row>
        <row r="64">
          <cell r="B64" t="str">
            <v>13073</v>
          </cell>
          <cell r="C64" t="str">
            <v>1</v>
          </cell>
          <cell r="D64" t="str">
            <v>442</v>
          </cell>
          <cell r="E64">
            <v>1803732.5</v>
          </cell>
        </row>
        <row r="65">
          <cell r="B65" t="str">
            <v>13144</v>
          </cell>
          <cell r="C65" t="str">
            <v>1</v>
          </cell>
          <cell r="D65" t="str">
            <v>442</v>
          </cell>
          <cell r="E65">
            <v>5079523.6500000004</v>
          </cell>
        </row>
        <row r="66">
          <cell r="B66" t="str">
            <v>13146</v>
          </cell>
          <cell r="C66" t="str">
            <v>1</v>
          </cell>
          <cell r="D66" t="str">
            <v>442</v>
          </cell>
          <cell r="E66">
            <v>1882923.47</v>
          </cell>
        </row>
        <row r="67">
          <cell r="B67" t="str">
            <v>13151</v>
          </cell>
          <cell r="C67" t="str">
            <v>1</v>
          </cell>
          <cell r="D67" t="str">
            <v>442</v>
          </cell>
          <cell r="E67">
            <v>1260157.22</v>
          </cell>
        </row>
        <row r="68">
          <cell r="B68" t="str">
            <v>13156</v>
          </cell>
          <cell r="C68" t="str">
            <v>1</v>
          </cell>
          <cell r="D68" t="str">
            <v>442</v>
          </cell>
          <cell r="E68">
            <v>708832.38</v>
          </cell>
        </row>
        <row r="69">
          <cell r="B69" t="str">
            <v>13160</v>
          </cell>
          <cell r="C69" t="str">
            <v>1</v>
          </cell>
          <cell r="D69" t="str">
            <v>442</v>
          </cell>
          <cell r="E69">
            <v>3295125.65</v>
          </cell>
        </row>
        <row r="70">
          <cell r="B70" t="str">
            <v>13161</v>
          </cell>
          <cell r="C70" t="str">
            <v>1</v>
          </cell>
          <cell r="D70" t="str">
            <v>442</v>
          </cell>
          <cell r="E70">
            <v>9888660.4100000001</v>
          </cell>
        </row>
        <row r="71">
          <cell r="B71" t="str">
            <v>13165</v>
          </cell>
          <cell r="C71" t="str">
            <v>1</v>
          </cell>
          <cell r="D71" t="str">
            <v>442</v>
          </cell>
          <cell r="E71">
            <v>6767753.8099999996</v>
          </cell>
        </row>
        <row r="72">
          <cell r="B72" t="str">
            <v>13167</v>
          </cell>
          <cell r="C72" t="str">
            <v>1</v>
          </cell>
          <cell r="D72" t="str">
            <v>442</v>
          </cell>
          <cell r="E72">
            <v>707351.78</v>
          </cell>
        </row>
        <row r="73">
          <cell r="B73" t="str">
            <v>13301</v>
          </cell>
          <cell r="C73" t="str">
            <v>1</v>
          </cell>
          <cell r="D73" t="str">
            <v>442</v>
          </cell>
          <cell r="E73">
            <v>1053905.49</v>
          </cell>
        </row>
        <row r="74">
          <cell r="B74" t="str">
            <v>14005</v>
          </cell>
          <cell r="C74" t="str">
            <v>1</v>
          </cell>
          <cell r="D74" t="str">
            <v>442</v>
          </cell>
          <cell r="E74">
            <v>3483564.92</v>
          </cell>
        </row>
        <row r="75">
          <cell r="B75" t="str">
            <v>14028</v>
          </cell>
          <cell r="C75" t="str">
            <v>1</v>
          </cell>
          <cell r="D75" t="str">
            <v>442</v>
          </cell>
          <cell r="E75">
            <v>2959898.51</v>
          </cell>
        </row>
        <row r="76">
          <cell r="B76" t="str">
            <v>14064</v>
          </cell>
          <cell r="C76" t="str">
            <v>1</v>
          </cell>
          <cell r="D76" t="str">
            <v>442</v>
          </cell>
          <cell r="E76">
            <v>813898.75</v>
          </cell>
        </row>
        <row r="77">
          <cell r="B77" t="str">
            <v>14065</v>
          </cell>
          <cell r="C77" t="str">
            <v>1</v>
          </cell>
          <cell r="D77" t="str">
            <v>442</v>
          </cell>
          <cell r="E77">
            <v>417071.22</v>
          </cell>
        </row>
        <row r="78">
          <cell r="B78" t="str">
            <v>14066</v>
          </cell>
          <cell r="C78" t="str">
            <v>1</v>
          </cell>
          <cell r="D78" t="str">
            <v>442</v>
          </cell>
          <cell r="E78">
            <v>1354112.17</v>
          </cell>
        </row>
        <row r="79">
          <cell r="B79" t="str">
            <v>14068</v>
          </cell>
          <cell r="C79" t="str">
            <v>1</v>
          </cell>
          <cell r="D79" t="str">
            <v>442</v>
          </cell>
          <cell r="E79">
            <v>4269932.24</v>
          </cell>
        </row>
        <row r="80">
          <cell r="B80" t="str">
            <v>14077</v>
          </cell>
          <cell r="C80" t="str">
            <v>1</v>
          </cell>
          <cell r="D80" t="str">
            <v>442</v>
          </cell>
          <cell r="E80">
            <v>506837.9</v>
          </cell>
        </row>
        <row r="81">
          <cell r="B81" t="str">
            <v>14097</v>
          </cell>
          <cell r="C81" t="str">
            <v>1</v>
          </cell>
          <cell r="D81" t="str">
            <v>442</v>
          </cell>
          <cell r="E81">
            <v>107750.39</v>
          </cell>
        </row>
        <row r="82">
          <cell r="B82" t="str">
            <v>14099</v>
          </cell>
          <cell r="C82" t="str">
            <v>1</v>
          </cell>
          <cell r="D82" t="str">
            <v>442</v>
          </cell>
          <cell r="E82">
            <v>316352.65999999997</v>
          </cell>
        </row>
        <row r="83">
          <cell r="B83" t="str">
            <v>14104</v>
          </cell>
          <cell r="C83" t="str">
            <v>1</v>
          </cell>
          <cell r="D83" t="str">
            <v>442</v>
          </cell>
          <cell r="E83">
            <v>345695.05</v>
          </cell>
        </row>
        <row r="84">
          <cell r="B84" t="str">
            <v>14117</v>
          </cell>
          <cell r="C84" t="str">
            <v>1</v>
          </cell>
          <cell r="D84" t="str">
            <v>442</v>
          </cell>
          <cell r="E84">
            <v>740349.91</v>
          </cell>
        </row>
        <row r="85">
          <cell r="B85" t="str">
            <v>14172</v>
          </cell>
          <cell r="C85" t="str">
            <v>1</v>
          </cell>
          <cell r="D85" t="str">
            <v>442</v>
          </cell>
          <cell r="E85">
            <v>1114879.43</v>
          </cell>
        </row>
        <row r="86">
          <cell r="B86" t="str">
            <v>14400</v>
          </cell>
          <cell r="C86" t="str">
            <v>1</v>
          </cell>
          <cell r="D86" t="str">
            <v>442</v>
          </cell>
          <cell r="E86">
            <v>914234.55</v>
          </cell>
        </row>
        <row r="87">
          <cell r="B87" t="str">
            <v>15201</v>
          </cell>
          <cell r="C87" t="str">
            <v>1</v>
          </cell>
          <cell r="D87" t="str">
            <v>442</v>
          </cell>
          <cell r="E87">
            <v>3777136.66</v>
          </cell>
        </row>
        <row r="88">
          <cell r="B88" t="str">
            <v>15204</v>
          </cell>
          <cell r="C88" t="str">
            <v>1</v>
          </cell>
          <cell r="D88" t="str">
            <v>442</v>
          </cell>
          <cell r="E88">
            <v>1298495.46</v>
          </cell>
        </row>
        <row r="89">
          <cell r="B89" t="str">
            <v>15206</v>
          </cell>
          <cell r="C89" t="str">
            <v>1</v>
          </cell>
          <cell r="D89" t="str">
            <v>442</v>
          </cell>
          <cell r="E89">
            <v>1927154.01</v>
          </cell>
        </row>
        <row r="90">
          <cell r="B90" t="str">
            <v>16020</v>
          </cell>
          <cell r="C90" t="str">
            <v>1</v>
          </cell>
          <cell r="D90" t="str">
            <v>442</v>
          </cell>
          <cell r="E90">
            <v>100208.27</v>
          </cell>
        </row>
        <row r="91">
          <cell r="B91" t="str">
            <v>16046</v>
          </cell>
          <cell r="C91" t="str">
            <v>1</v>
          </cell>
          <cell r="D91" t="str">
            <v>442</v>
          </cell>
          <cell r="E91">
            <v>275294.78000000003</v>
          </cell>
        </row>
        <row r="92">
          <cell r="B92" t="str">
            <v>16048</v>
          </cell>
          <cell r="C92" t="str">
            <v>1</v>
          </cell>
          <cell r="D92" t="str">
            <v>442</v>
          </cell>
          <cell r="E92">
            <v>1319115.72</v>
          </cell>
        </row>
        <row r="93">
          <cell r="B93" t="str">
            <v>16049</v>
          </cell>
          <cell r="C93" t="str">
            <v>1</v>
          </cell>
          <cell r="D93" t="str">
            <v>442</v>
          </cell>
          <cell r="E93">
            <v>807582.39</v>
          </cell>
        </row>
        <row r="94">
          <cell r="B94" t="str">
            <v>16050</v>
          </cell>
          <cell r="C94" t="str">
            <v>1</v>
          </cell>
          <cell r="D94" t="str">
            <v>442</v>
          </cell>
          <cell r="E94">
            <v>517948.78</v>
          </cell>
        </row>
        <row r="95">
          <cell r="B95" t="str">
            <v>17001</v>
          </cell>
          <cell r="C95" t="str">
            <v>1</v>
          </cell>
          <cell r="D95" t="str">
            <v>442</v>
          </cell>
          <cell r="E95">
            <v>64981715.93</v>
          </cell>
        </row>
        <row r="96">
          <cell r="B96" t="str">
            <v>17210</v>
          </cell>
          <cell r="C96" t="str">
            <v>1</v>
          </cell>
          <cell r="D96" t="str">
            <v>442</v>
          </cell>
          <cell r="E96">
            <v>21975591.219999999</v>
          </cell>
        </row>
        <row r="97">
          <cell r="B97" t="str">
            <v>17216</v>
          </cell>
          <cell r="C97" t="str">
            <v>1</v>
          </cell>
          <cell r="D97" t="str">
            <v>442</v>
          </cell>
          <cell r="E97">
            <v>7289775.0099999998</v>
          </cell>
        </row>
        <row r="98">
          <cell r="B98" t="str">
            <v>17400</v>
          </cell>
          <cell r="C98" t="str">
            <v>1</v>
          </cell>
          <cell r="D98" t="str">
            <v>442</v>
          </cell>
          <cell r="E98">
            <v>6492430.5199999996</v>
          </cell>
        </row>
        <row r="99">
          <cell r="B99" t="str">
            <v>17401</v>
          </cell>
          <cell r="C99" t="str">
            <v>1</v>
          </cell>
          <cell r="D99" t="str">
            <v>442</v>
          </cell>
          <cell r="E99">
            <v>9155167</v>
          </cell>
        </row>
        <row r="100">
          <cell r="B100" t="str">
            <v>17402</v>
          </cell>
          <cell r="C100" t="str">
            <v>1</v>
          </cell>
          <cell r="D100" t="str">
            <v>442</v>
          </cell>
          <cell r="E100">
            <v>1445470.05</v>
          </cell>
        </row>
        <row r="101">
          <cell r="B101" t="str">
            <v>17403</v>
          </cell>
          <cell r="C101" t="str">
            <v>1</v>
          </cell>
          <cell r="D101" t="str">
            <v>442</v>
          </cell>
          <cell r="E101">
            <v>10097827.76</v>
          </cell>
        </row>
        <row r="102">
          <cell r="B102" t="str">
            <v>17404</v>
          </cell>
          <cell r="C102" t="str">
            <v>1</v>
          </cell>
          <cell r="D102" t="str">
            <v>442</v>
          </cell>
          <cell r="E102">
            <v>2894587</v>
          </cell>
        </row>
        <row r="103">
          <cell r="B103" t="str">
            <v>17405</v>
          </cell>
          <cell r="C103" t="str">
            <v>1</v>
          </cell>
          <cell r="D103" t="str">
            <v>442</v>
          </cell>
          <cell r="E103">
            <v>22055124.66</v>
          </cell>
        </row>
        <row r="104">
          <cell r="B104" t="str">
            <v>17406</v>
          </cell>
          <cell r="C104" t="str">
            <v>1</v>
          </cell>
          <cell r="D104" t="str">
            <v>442</v>
          </cell>
          <cell r="E104">
            <v>4510331.28</v>
          </cell>
        </row>
        <row r="105">
          <cell r="B105" t="str">
            <v>17407</v>
          </cell>
          <cell r="C105" t="str">
            <v>1</v>
          </cell>
          <cell r="D105" t="str">
            <v>442</v>
          </cell>
          <cell r="E105">
            <v>3360780.88</v>
          </cell>
        </row>
        <row r="106">
          <cell r="B106" t="str">
            <v>17408</v>
          </cell>
          <cell r="C106" t="str">
            <v>1</v>
          </cell>
          <cell r="D106" t="str">
            <v>442</v>
          </cell>
          <cell r="E106">
            <v>10310508.210000001</v>
          </cell>
        </row>
        <row r="107">
          <cell r="B107" t="str">
            <v>17409</v>
          </cell>
          <cell r="C107" t="str">
            <v>1</v>
          </cell>
          <cell r="D107" t="str">
            <v>442</v>
          </cell>
          <cell r="E107">
            <v>9550334.3800000008</v>
          </cell>
        </row>
        <row r="108">
          <cell r="B108" t="str">
            <v>17410</v>
          </cell>
          <cell r="C108" t="str">
            <v>1</v>
          </cell>
          <cell r="D108" t="str">
            <v>442</v>
          </cell>
          <cell r="E108">
            <v>6594407.3399999999</v>
          </cell>
        </row>
        <row r="109">
          <cell r="B109" t="str">
            <v>17411</v>
          </cell>
          <cell r="C109" t="str">
            <v>1</v>
          </cell>
          <cell r="D109" t="str">
            <v>442</v>
          </cell>
          <cell r="E109">
            <v>24134653.59</v>
          </cell>
        </row>
        <row r="110">
          <cell r="B110" t="str">
            <v>17412</v>
          </cell>
          <cell r="C110" t="str">
            <v>1</v>
          </cell>
          <cell r="D110" t="str">
            <v>442</v>
          </cell>
          <cell r="E110">
            <v>18119300.52</v>
          </cell>
        </row>
        <row r="111">
          <cell r="B111" t="str">
            <v>17414</v>
          </cell>
          <cell r="C111" t="str">
            <v>1</v>
          </cell>
          <cell r="D111" t="str">
            <v>442</v>
          </cell>
          <cell r="E111">
            <v>32564974.969999999</v>
          </cell>
        </row>
        <row r="112">
          <cell r="B112" t="str">
            <v>17415</v>
          </cell>
          <cell r="C112" t="str">
            <v>1</v>
          </cell>
          <cell r="D112" t="str">
            <v>442</v>
          </cell>
          <cell r="E112">
            <v>14097191.800000001</v>
          </cell>
        </row>
        <row r="113">
          <cell r="B113" t="str">
            <v>17417</v>
          </cell>
          <cell r="C113" t="str">
            <v>1</v>
          </cell>
          <cell r="D113" t="str">
            <v>442</v>
          </cell>
          <cell r="E113">
            <v>15995332.050000001</v>
          </cell>
        </row>
        <row r="114">
          <cell r="B114" t="str">
            <v>17901</v>
          </cell>
          <cell r="C114" t="str">
            <v>1</v>
          </cell>
          <cell r="D114" t="str">
            <v>442</v>
          </cell>
          <cell r="E114">
            <v>-377494.94</v>
          </cell>
        </row>
        <row r="115">
          <cell r="B115" t="str">
            <v>17903</v>
          </cell>
          <cell r="C115" t="str">
            <v>1</v>
          </cell>
          <cell r="D115" t="str">
            <v>442</v>
          </cell>
          <cell r="E115">
            <v>342345.99</v>
          </cell>
        </row>
        <row r="116">
          <cell r="B116" t="str">
            <v>18100</v>
          </cell>
          <cell r="C116" t="str">
            <v>1</v>
          </cell>
          <cell r="D116" t="str">
            <v>442</v>
          </cell>
          <cell r="E116">
            <v>8644012.4199999999</v>
          </cell>
        </row>
        <row r="117">
          <cell r="B117" t="str">
            <v>18303</v>
          </cell>
          <cell r="C117" t="str">
            <v>1</v>
          </cell>
          <cell r="D117" t="str">
            <v>442</v>
          </cell>
          <cell r="E117">
            <v>2641775.96</v>
          </cell>
        </row>
        <row r="118">
          <cell r="B118" t="str">
            <v>18400</v>
          </cell>
          <cell r="C118" t="str">
            <v>1</v>
          </cell>
          <cell r="D118" t="str">
            <v>442</v>
          </cell>
          <cell r="E118">
            <v>8017633.7000000002</v>
          </cell>
        </row>
        <row r="119">
          <cell r="B119" t="str">
            <v>18401</v>
          </cell>
          <cell r="C119" t="str">
            <v>1</v>
          </cell>
          <cell r="D119" t="str">
            <v>442</v>
          </cell>
          <cell r="E119">
            <v>9631364.0199999996</v>
          </cell>
        </row>
        <row r="120">
          <cell r="B120" t="str">
            <v>18402</v>
          </cell>
          <cell r="C120" t="str">
            <v>1</v>
          </cell>
          <cell r="D120" t="str">
            <v>442</v>
          </cell>
          <cell r="E120">
            <v>11401656.960000001</v>
          </cell>
        </row>
        <row r="121">
          <cell r="B121" t="str">
            <v>18902</v>
          </cell>
          <cell r="C121" t="str">
            <v>1</v>
          </cell>
          <cell r="D121" t="str">
            <v>442</v>
          </cell>
          <cell r="E121">
            <v>79716.08</v>
          </cell>
        </row>
        <row r="122">
          <cell r="B122" t="str">
            <v>19007</v>
          </cell>
          <cell r="C122" t="str">
            <v>1</v>
          </cell>
          <cell r="D122" t="str">
            <v>442</v>
          </cell>
          <cell r="E122">
            <v>401613.8</v>
          </cell>
        </row>
        <row r="123">
          <cell r="B123" t="str">
            <v>19028</v>
          </cell>
          <cell r="C123" t="str">
            <v>1</v>
          </cell>
          <cell r="D123" t="str">
            <v>442</v>
          </cell>
          <cell r="E123">
            <v>846312.14</v>
          </cell>
        </row>
        <row r="124">
          <cell r="B124" t="str">
            <v>19400</v>
          </cell>
          <cell r="C124" t="str">
            <v>1</v>
          </cell>
          <cell r="D124" t="str">
            <v>442</v>
          </cell>
          <cell r="E124">
            <v>711363.89</v>
          </cell>
        </row>
        <row r="125">
          <cell r="B125" t="str">
            <v>19401</v>
          </cell>
          <cell r="C125" t="str">
            <v>1</v>
          </cell>
          <cell r="D125" t="str">
            <v>442</v>
          </cell>
          <cell r="E125">
            <v>3908976.88</v>
          </cell>
        </row>
        <row r="126">
          <cell r="B126" t="str">
            <v>19403</v>
          </cell>
          <cell r="C126" t="str">
            <v>1</v>
          </cell>
          <cell r="D126" t="str">
            <v>442</v>
          </cell>
          <cell r="E126">
            <v>725207.99</v>
          </cell>
        </row>
        <row r="127">
          <cell r="B127" t="str">
            <v>19404</v>
          </cell>
          <cell r="C127" t="str">
            <v>1</v>
          </cell>
          <cell r="D127" t="str">
            <v>442</v>
          </cell>
          <cell r="E127">
            <v>2437769.38</v>
          </cell>
        </row>
        <row r="128">
          <cell r="B128" t="str">
            <v>20094</v>
          </cell>
          <cell r="C128" t="str">
            <v>1</v>
          </cell>
          <cell r="D128" t="str">
            <v>442</v>
          </cell>
          <cell r="E128">
            <v>415913.14</v>
          </cell>
        </row>
        <row r="129">
          <cell r="B129" t="str">
            <v>20203</v>
          </cell>
          <cell r="C129" t="str">
            <v>1</v>
          </cell>
          <cell r="D129" t="str">
            <v>442</v>
          </cell>
          <cell r="E129">
            <v>616086.84</v>
          </cell>
        </row>
        <row r="130">
          <cell r="B130" t="str">
            <v>20215</v>
          </cell>
          <cell r="C130" t="str">
            <v>1</v>
          </cell>
          <cell r="D130" t="str">
            <v>442</v>
          </cell>
          <cell r="E130">
            <v>206813.75</v>
          </cell>
        </row>
        <row r="131">
          <cell r="B131" t="str">
            <v>20400</v>
          </cell>
          <cell r="C131" t="str">
            <v>1</v>
          </cell>
          <cell r="D131" t="str">
            <v>442</v>
          </cell>
          <cell r="E131">
            <v>723059.96</v>
          </cell>
        </row>
        <row r="132">
          <cell r="B132" t="str">
            <v>20401</v>
          </cell>
          <cell r="C132" t="str">
            <v>1</v>
          </cell>
          <cell r="D132" t="str">
            <v>442</v>
          </cell>
          <cell r="E132">
            <v>876279.71</v>
          </cell>
        </row>
        <row r="133">
          <cell r="B133" t="str">
            <v>20402</v>
          </cell>
          <cell r="C133" t="str">
            <v>1</v>
          </cell>
          <cell r="D133" t="str">
            <v>442</v>
          </cell>
          <cell r="E133">
            <v>1312676.24</v>
          </cell>
        </row>
        <row r="134">
          <cell r="B134" t="str">
            <v>20403</v>
          </cell>
          <cell r="C134" t="str">
            <v>1</v>
          </cell>
          <cell r="D134" t="str">
            <v>442</v>
          </cell>
          <cell r="E134">
            <v>125635.61</v>
          </cell>
        </row>
        <row r="135">
          <cell r="B135" t="str">
            <v>20404</v>
          </cell>
          <cell r="C135" t="str">
            <v>1</v>
          </cell>
          <cell r="D135" t="str">
            <v>442</v>
          </cell>
          <cell r="E135">
            <v>1329370.1499999999</v>
          </cell>
        </row>
        <row r="136">
          <cell r="B136" t="str">
            <v>20405</v>
          </cell>
          <cell r="C136" t="str">
            <v>1</v>
          </cell>
          <cell r="D136" t="str">
            <v>442</v>
          </cell>
          <cell r="E136">
            <v>988400.18</v>
          </cell>
        </row>
        <row r="137">
          <cell r="B137" t="str">
            <v>20406</v>
          </cell>
          <cell r="C137" t="str">
            <v>1</v>
          </cell>
          <cell r="D137" t="str">
            <v>442</v>
          </cell>
          <cell r="E137">
            <v>167418.94</v>
          </cell>
        </row>
        <row r="138">
          <cell r="B138" t="str">
            <v>21014</v>
          </cell>
          <cell r="C138" t="str">
            <v>1</v>
          </cell>
          <cell r="D138" t="str">
            <v>442</v>
          </cell>
          <cell r="E138">
            <v>875393.42</v>
          </cell>
        </row>
        <row r="139">
          <cell r="B139" t="str">
            <v>21036</v>
          </cell>
          <cell r="C139" t="str">
            <v>1</v>
          </cell>
          <cell r="D139" t="str">
            <v>442</v>
          </cell>
          <cell r="E139">
            <v>192423.32</v>
          </cell>
        </row>
        <row r="140">
          <cell r="B140" t="str">
            <v>21206</v>
          </cell>
          <cell r="C140" t="str">
            <v>1</v>
          </cell>
          <cell r="D140" t="str">
            <v>442</v>
          </cell>
          <cell r="E140">
            <v>1140221.79</v>
          </cell>
        </row>
        <row r="141">
          <cell r="B141" t="str">
            <v>21214</v>
          </cell>
          <cell r="C141" t="str">
            <v>1</v>
          </cell>
          <cell r="D141" t="str">
            <v>442</v>
          </cell>
          <cell r="E141">
            <v>877792.26</v>
          </cell>
        </row>
        <row r="142">
          <cell r="B142" t="str">
            <v>21226</v>
          </cell>
          <cell r="C142" t="str">
            <v>1</v>
          </cell>
          <cell r="D142" t="str">
            <v>442</v>
          </cell>
          <cell r="E142">
            <v>1076510.3400000001</v>
          </cell>
        </row>
        <row r="143">
          <cell r="B143" t="str">
            <v>21232</v>
          </cell>
          <cell r="C143" t="str">
            <v>1</v>
          </cell>
          <cell r="D143" t="str">
            <v>442</v>
          </cell>
          <cell r="E143">
            <v>1058883.05</v>
          </cell>
        </row>
        <row r="144">
          <cell r="B144" t="str">
            <v>21234</v>
          </cell>
          <cell r="C144" t="str">
            <v>1</v>
          </cell>
          <cell r="D144" t="str">
            <v>442</v>
          </cell>
          <cell r="E144">
            <v>64685.57</v>
          </cell>
        </row>
        <row r="145">
          <cell r="B145" t="str">
            <v>21237</v>
          </cell>
          <cell r="C145" t="str">
            <v>1</v>
          </cell>
          <cell r="D145" t="str">
            <v>442</v>
          </cell>
          <cell r="E145">
            <v>777190.43</v>
          </cell>
        </row>
        <row r="146">
          <cell r="B146" t="str">
            <v>21300</v>
          </cell>
          <cell r="C146" t="str">
            <v>1</v>
          </cell>
          <cell r="D146" t="str">
            <v>442</v>
          </cell>
          <cell r="E146">
            <v>1579153.3</v>
          </cell>
        </row>
        <row r="147">
          <cell r="B147" t="str">
            <v>21301</v>
          </cell>
          <cell r="C147" t="str">
            <v>1</v>
          </cell>
          <cell r="D147" t="str">
            <v>442</v>
          </cell>
          <cell r="E147">
            <v>443251.08</v>
          </cell>
        </row>
        <row r="148">
          <cell r="B148" t="str">
            <v>21302</v>
          </cell>
          <cell r="C148" t="str">
            <v>1</v>
          </cell>
          <cell r="D148" t="str">
            <v>442</v>
          </cell>
          <cell r="E148">
            <v>4287591.22</v>
          </cell>
        </row>
        <row r="149">
          <cell r="B149" t="str">
            <v>21303</v>
          </cell>
          <cell r="C149" t="str">
            <v>1</v>
          </cell>
          <cell r="D149" t="str">
            <v>442</v>
          </cell>
          <cell r="E149">
            <v>1098203.33</v>
          </cell>
        </row>
        <row r="150">
          <cell r="B150" t="str">
            <v>21401</v>
          </cell>
          <cell r="C150" t="str">
            <v>1</v>
          </cell>
          <cell r="D150" t="str">
            <v>442</v>
          </cell>
          <cell r="E150">
            <v>5131777.32</v>
          </cell>
        </row>
        <row r="151">
          <cell r="B151" t="str">
            <v>22008</v>
          </cell>
          <cell r="C151" t="str">
            <v>1</v>
          </cell>
          <cell r="D151" t="str">
            <v>442</v>
          </cell>
          <cell r="E151">
            <v>446194.65</v>
          </cell>
        </row>
        <row r="152">
          <cell r="B152" t="str">
            <v>22009</v>
          </cell>
          <cell r="C152" t="str">
            <v>1</v>
          </cell>
          <cell r="D152" t="str">
            <v>442</v>
          </cell>
          <cell r="E152">
            <v>717716.45</v>
          </cell>
        </row>
        <row r="153">
          <cell r="B153" t="str">
            <v>22017</v>
          </cell>
          <cell r="C153" t="str">
            <v>1</v>
          </cell>
          <cell r="D153" t="str">
            <v>442</v>
          </cell>
          <cell r="E153">
            <v>838039.94</v>
          </cell>
        </row>
        <row r="154">
          <cell r="B154" t="str">
            <v>22073</v>
          </cell>
          <cell r="C154" t="str">
            <v>1</v>
          </cell>
          <cell r="D154" t="str">
            <v>442</v>
          </cell>
          <cell r="E154">
            <v>318460.89</v>
          </cell>
        </row>
        <row r="155">
          <cell r="B155" t="str">
            <v>22105</v>
          </cell>
          <cell r="C155" t="str">
            <v>1</v>
          </cell>
          <cell r="D155" t="str">
            <v>442</v>
          </cell>
          <cell r="E155">
            <v>682299.22</v>
          </cell>
        </row>
        <row r="156">
          <cell r="B156" t="str">
            <v>22200</v>
          </cell>
          <cell r="C156" t="str">
            <v>1</v>
          </cell>
          <cell r="D156" t="str">
            <v>442</v>
          </cell>
          <cell r="E156">
            <v>373197.12</v>
          </cell>
        </row>
        <row r="157">
          <cell r="B157" t="str">
            <v>22204</v>
          </cell>
          <cell r="C157" t="str">
            <v>1</v>
          </cell>
          <cell r="D157" t="str">
            <v>442</v>
          </cell>
          <cell r="E157">
            <v>255930.59</v>
          </cell>
        </row>
        <row r="158">
          <cell r="B158" t="str">
            <v>22207</v>
          </cell>
          <cell r="C158" t="str">
            <v>1</v>
          </cell>
          <cell r="D158" t="str">
            <v>442</v>
          </cell>
          <cell r="E158">
            <v>517108.73</v>
          </cell>
        </row>
        <row r="159">
          <cell r="B159" t="str">
            <v>23042</v>
          </cell>
          <cell r="C159" t="str">
            <v>1</v>
          </cell>
          <cell r="D159" t="str">
            <v>442</v>
          </cell>
          <cell r="E159">
            <v>557011.41</v>
          </cell>
        </row>
        <row r="160">
          <cell r="B160" t="str">
            <v>23054</v>
          </cell>
          <cell r="C160" t="str">
            <v>1</v>
          </cell>
          <cell r="D160" t="str">
            <v>442</v>
          </cell>
          <cell r="E160">
            <v>316925.61</v>
          </cell>
        </row>
        <row r="161">
          <cell r="B161" t="str">
            <v>23309</v>
          </cell>
          <cell r="C161" t="str">
            <v>1</v>
          </cell>
          <cell r="D161" t="str">
            <v>442</v>
          </cell>
          <cell r="E161">
            <v>4035991.42</v>
          </cell>
        </row>
        <row r="162">
          <cell r="B162" t="str">
            <v>23311</v>
          </cell>
          <cell r="C162" t="str">
            <v>1</v>
          </cell>
          <cell r="D162" t="str">
            <v>442</v>
          </cell>
          <cell r="E162">
            <v>704305.65</v>
          </cell>
        </row>
        <row r="163">
          <cell r="B163" t="str">
            <v>23402</v>
          </cell>
          <cell r="C163" t="str">
            <v>1</v>
          </cell>
          <cell r="D163" t="str">
            <v>442</v>
          </cell>
          <cell r="E163">
            <v>2539233.4700000002</v>
          </cell>
        </row>
        <row r="164">
          <cell r="B164" t="str">
            <v>23403</v>
          </cell>
          <cell r="C164" t="str">
            <v>1</v>
          </cell>
          <cell r="D164" t="str">
            <v>442</v>
          </cell>
          <cell r="E164">
            <v>1333966.98</v>
          </cell>
        </row>
        <row r="165">
          <cell r="B165" t="str">
            <v>23404</v>
          </cell>
          <cell r="C165" t="str">
            <v>1</v>
          </cell>
          <cell r="D165" t="str">
            <v>442</v>
          </cell>
          <cell r="E165">
            <v>923122.91</v>
          </cell>
        </row>
        <row r="166">
          <cell r="B166" t="str">
            <v>24014</v>
          </cell>
          <cell r="C166" t="str">
            <v>1</v>
          </cell>
          <cell r="D166" t="str">
            <v>442</v>
          </cell>
          <cell r="E166">
            <v>1094311.23</v>
          </cell>
        </row>
        <row r="167">
          <cell r="B167" t="str">
            <v>24019</v>
          </cell>
          <cell r="C167" t="str">
            <v>1</v>
          </cell>
          <cell r="D167" t="str">
            <v>442</v>
          </cell>
          <cell r="E167">
            <v>6831911.4199999999</v>
          </cell>
        </row>
        <row r="168">
          <cell r="B168" t="str">
            <v>24105</v>
          </cell>
          <cell r="C168" t="str">
            <v>1</v>
          </cell>
          <cell r="D168" t="str">
            <v>442</v>
          </cell>
          <cell r="E168">
            <v>2364313.9900000002</v>
          </cell>
        </row>
        <row r="169">
          <cell r="B169" t="str">
            <v>24111</v>
          </cell>
          <cell r="C169" t="str">
            <v>1</v>
          </cell>
          <cell r="D169" t="str">
            <v>442</v>
          </cell>
          <cell r="E169">
            <v>2124032.9900000002</v>
          </cell>
        </row>
        <row r="170">
          <cell r="B170" t="str">
            <v>24122</v>
          </cell>
          <cell r="C170" t="str">
            <v>1</v>
          </cell>
          <cell r="D170" t="str">
            <v>442</v>
          </cell>
          <cell r="E170">
            <v>545735.15</v>
          </cell>
        </row>
        <row r="171">
          <cell r="B171" t="str">
            <v>24350</v>
          </cell>
          <cell r="C171" t="str">
            <v>1</v>
          </cell>
          <cell r="D171" t="str">
            <v>442</v>
          </cell>
          <cell r="E171">
            <v>413876.41</v>
          </cell>
        </row>
        <row r="172">
          <cell r="B172" t="str">
            <v>24404</v>
          </cell>
          <cell r="C172" t="str">
            <v>1</v>
          </cell>
          <cell r="D172" t="str">
            <v>442</v>
          </cell>
          <cell r="E172">
            <v>1030803.81</v>
          </cell>
        </row>
        <row r="173">
          <cell r="B173" t="str">
            <v>24410</v>
          </cell>
          <cell r="C173" t="str">
            <v>1</v>
          </cell>
          <cell r="D173" t="str">
            <v>442</v>
          </cell>
          <cell r="E173">
            <v>847643.82</v>
          </cell>
        </row>
        <row r="174">
          <cell r="B174" t="str">
            <v>25101</v>
          </cell>
          <cell r="C174" t="str">
            <v>1</v>
          </cell>
          <cell r="D174" t="str">
            <v>442</v>
          </cell>
          <cell r="E174">
            <v>1725273.08</v>
          </cell>
        </row>
        <row r="175">
          <cell r="B175" t="str">
            <v>25116</v>
          </cell>
          <cell r="C175" t="str">
            <v>1</v>
          </cell>
          <cell r="D175" t="str">
            <v>442</v>
          </cell>
          <cell r="E175">
            <v>1505925.72</v>
          </cell>
        </row>
        <row r="176">
          <cell r="B176" t="str">
            <v>25118</v>
          </cell>
          <cell r="C176" t="str">
            <v>1</v>
          </cell>
          <cell r="D176" t="str">
            <v>442</v>
          </cell>
          <cell r="E176">
            <v>924952.34</v>
          </cell>
        </row>
        <row r="177">
          <cell r="B177" t="str">
            <v>25155</v>
          </cell>
          <cell r="C177" t="str">
            <v>1</v>
          </cell>
          <cell r="D177" t="str">
            <v>442</v>
          </cell>
          <cell r="E177">
            <v>1050841.51</v>
          </cell>
        </row>
        <row r="178">
          <cell r="B178" t="str">
            <v>25160</v>
          </cell>
          <cell r="C178" t="str">
            <v>1</v>
          </cell>
          <cell r="D178" t="str">
            <v>442</v>
          </cell>
          <cell r="E178">
            <v>1687967.5</v>
          </cell>
        </row>
        <row r="179">
          <cell r="B179" t="str">
            <v>25200</v>
          </cell>
          <cell r="C179" t="str">
            <v>1</v>
          </cell>
          <cell r="D179" t="str">
            <v>442</v>
          </cell>
          <cell r="E179">
            <v>369539.24</v>
          </cell>
        </row>
        <row r="180">
          <cell r="B180" t="str">
            <v>26056</v>
          </cell>
          <cell r="C180" t="str">
            <v>1</v>
          </cell>
          <cell r="D180" t="str">
            <v>442</v>
          </cell>
          <cell r="E180">
            <v>451061.45</v>
          </cell>
        </row>
        <row r="181">
          <cell r="B181" t="str">
            <v>26059</v>
          </cell>
          <cell r="C181" t="str">
            <v>1</v>
          </cell>
          <cell r="D181" t="str">
            <v>442</v>
          </cell>
          <cell r="E181">
            <v>863282.24</v>
          </cell>
        </row>
        <row r="182">
          <cell r="B182" t="str">
            <v>26070</v>
          </cell>
          <cell r="C182" t="str">
            <v>1</v>
          </cell>
          <cell r="D182" t="str">
            <v>442</v>
          </cell>
          <cell r="E182">
            <v>465111.46</v>
          </cell>
        </row>
        <row r="183">
          <cell r="B183" t="str">
            <v>27001</v>
          </cell>
          <cell r="C183" t="str">
            <v>1</v>
          </cell>
          <cell r="D183" t="str">
            <v>442</v>
          </cell>
          <cell r="E183">
            <v>4769196.62</v>
          </cell>
        </row>
        <row r="184">
          <cell r="B184" t="str">
            <v>27003</v>
          </cell>
          <cell r="C184" t="str">
            <v>1</v>
          </cell>
          <cell r="D184" t="str">
            <v>442</v>
          </cell>
          <cell r="E184">
            <v>35532230.189999998</v>
          </cell>
        </row>
        <row r="185">
          <cell r="B185" t="str">
            <v>27010</v>
          </cell>
          <cell r="C185" t="str">
            <v>1</v>
          </cell>
          <cell r="D185" t="str">
            <v>442</v>
          </cell>
          <cell r="E185">
            <v>40756451.850000001</v>
          </cell>
        </row>
        <row r="186">
          <cell r="B186" t="str">
            <v>27019</v>
          </cell>
          <cell r="C186" t="str">
            <v>1</v>
          </cell>
          <cell r="D186" t="str">
            <v>442</v>
          </cell>
          <cell r="E186">
            <v>918298.06</v>
          </cell>
        </row>
        <row r="187">
          <cell r="B187" t="str">
            <v>27083</v>
          </cell>
          <cell r="C187" t="str">
            <v>1</v>
          </cell>
          <cell r="D187" t="str">
            <v>442</v>
          </cell>
          <cell r="E187">
            <v>7189967.5300000003</v>
          </cell>
        </row>
        <row r="188">
          <cell r="B188" t="str">
            <v>27320</v>
          </cell>
          <cell r="C188" t="str">
            <v>1</v>
          </cell>
          <cell r="D188" t="str">
            <v>442</v>
          </cell>
          <cell r="E188">
            <v>7558414.9400000004</v>
          </cell>
        </row>
        <row r="189">
          <cell r="B189" t="str">
            <v>27343</v>
          </cell>
          <cell r="C189" t="str">
            <v>1</v>
          </cell>
          <cell r="D189" t="str">
            <v>442</v>
          </cell>
          <cell r="E189">
            <v>679215.96</v>
          </cell>
        </row>
        <row r="190">
          <cell r="B190" t="str">
            <v>27344</v>
          </cell>
          <cell r="C190" t="str">
            <v>1</v>
          </cell>
          <cell r="D190" t="str">
            <v>442</v>
          </cell>
          <cell r="E190">
            <v>2793997.45</v>
          </cell>
        </row>
        <row r="191">
          <cell r="B191" t="str">
            <v>27400</v>
          </cell>
          <cell r="C191" t="str">
            <v>1</v>
          </cell>
          <cell r="D191" t="str">
            <v>442</v>
          </cell>
          <cell r="E191">
            <v>16195026.98</v>
          </cell>
        </row>
        <row r="192">
          <cell r="B192" t="str">
            <v>27401</v>
          </cell>
          <cell r="C192" t="str">
            <v>1</v>
          </cell>
          <cell r="D192" t="str">
            <v>442</v>
          </cell>
          <cell r="E192">
            <v>9468684.6300000008</v>
          </cell>
        </row>
        <row r="193">
          <cell r="B193" t="str">
            <v>27402</v>
          </cell>
          <cell r="C193" t="str">
            <v>1</v>
          </cell>
          <cell r="D193" t="str">
            <v>442</v>
          </cell>
          <cell r="E193">
            <v>9201467.1400000006</v>
          </cell>
        </row>
        <row r="194">
          <cell r="B194" t="str">
            <v>27403</v>
          </cell>
          <cell r="C194" t="str">
            <v>1</v>
          </cell>
          <cell r="D194" t="str">
            <v>442</v>
          </cell>
          <cell r="E194">
            <v>26575527.440000001</v>
          </cell>
        </row>
        <row r="195">
          <cell r="B195" t="str">
            <v>27404</v>
          </cell>
          <cell r="C195" t="str">
            <v>1</v>
          </cell>
          <cell r="D195" t="str">
            <v>442</v>
          </cell>
          <cell r="E195">
            <v>2542372.04</v>
          </cell>
        </row>
        <row r="196">
          <cell r="B196" t="str">
            <v>27416</v>
          </cell>
          <cell r="C196" t="str">
            <v>1</v>
          </cell>
          <cell r="D196" t="str">
            <v>442</v>
          </cell>
          <cell r="E196">
            <v>6340533.4199999999</v>
          </cell>
        </row>
        <row r="197">
          <cell r="B197" t="str">
            <v>27417</v>
          </cell>
          <cell r="C197" t="str">
            <v>1</v>
          </cell>
          <cell r="D197" t="str">
            <v>442</v>
          </cell>
          <cell r="E197">
            <v>5022844.63</v>
          </cell>
        </row>
        <row r="198">
          <cell r="B198" t="str">
            <v>28010</v>
          </cell>
          <cell r="C198" t="str">
            <v>1</v>
          </cell>
          <cell r="D198" t="str">
            <v>442</v>
          </cell>
          <cell r="E198">
            <v>357119.02</v>
          </cell>
        </row>
        <row r="199">
          <cell r="B199" t="str">
            <v>28137</v>
          </cell>
          <cell r="C199" t="str">
            <v>1</v>
          </cell>
          <cell r="D199" t="str">
            <v>442</v>
          </cell>
          <cell r="E199">
            <v>552699.96</v>
          </cell>
        </row>
        <row r="200">
          <cell r="B200" t="str">
            <v>28144</v>
          </cell>
          <cell r="C200" t="str">
            <v>1</v>
          </cell>
          <cell r="D200" t="str">
            <v>442</v>
          </cell>
          <cell r="E200">
            <v>260971.72</v>
          </cell>
        </row>
        <row r="201">
          <cell r="B201" t="str">
            <v>28149</v>
          </cell>
          <cell r="C201" t="str">
            <v>1</v>
          </cell>
          <cell r="D201" t="str">
            <v>442</v>
          </cell>
          <cell r="E201">
            <v>821450.56</v>
          </cell>
        </row>
        <row r="202">
          <cell r="B202" t="str">
            <v>29011</v>
          </cell>
          <cell r="C202" t="str">
            <v>1</v>
          </cell>
          <cell r="D202" t="str">
            <v>442</v>
          </cell>
          <cell r="E202">
            <v>1710400.53</v>
          </cell>
        </row>
        <row r="203">
          <cell r="B203" t="str">
            <v>29100</v>
          </cell>
          <cell r="C203" t="str">
            <v>1</v>
          </cell>
          <cell r="D203" t="str">
            <v>442</v>
          </cell>
          <cell r="E203">
            <v>3251766.44</v>
          </cell>
        </row>
        <row r="204">
          <cell r="B204" t="str">
            <v>29101</v>
          </cell>
          <cell r="C204" t="str">
            <v>1</v>
          </cell>
          <cell r="D204" t="str">
            <v>442</v>
          </cell>
          <cell r="E204">
            <v>5244314.99</v>
          </cell>
        </row>
        <row r="205">
          <cell r="B205" t="str">
            <v>29103</v>
          </cell>
          <cell r="C205" t="str">
            <v>1</v>
          </cell>
          <cell r="D205" t="str">
            <v>442</v>
          </cell>
          <cell r="E205">
            <v>3215919.25</v>
          </cell>
        </row>
        <row r="206">
          <cell r="B206" t="str">
            <v>29311</v>
          </cell>
          <cell r="C206" t="str">
            <v>1</v>
          </cell>
          <cell r="D206" t="str">
            <v>442</v>
          </cell>
          <cell r="E206">
            <v>1231263.27</v>
          </cell>
        </row>
        <row r="207">
          <cell r="B207" t="str">
            <v>29317</v>
          </cell>
          <cell r="C207" t="str">
            <v>1</v>
          </cell>
          <cell r="D207" t="str">
            <v>442</v>
          </cell>
          <cell r="E207">
            <v>758874.62</v>
          </cell>
        </row>
        <row r="208">
          <cell r="B208" t="str">
            <v>29320</v>
          </cell>
          <cell r="C208" t="str">
            <v>1</v>
          </cell>
          <cell r="D208" t="str">
            <v>442</v>
          </cell>
          <cell r="E208">
            <v>6847225.5300000003</v>
          </cell>
        </row>
        <row r="209">
          <cell r="B209" t="str">
            <v>30002</v>
          </cell>
          <cell r="C209" t="str">
            <v>1</v>
          </cell>
          <cell r="D209" t="str">
            <v>442</v>
          </cell>
          <cell r="E209">
            <v>546214.11</v>
          </cell>
        </row>
        <row r="210">
          <cell r="B210" t="str">
            <v>30029</v>
          </cell>
          <cell r="C210" t="str">
            <v>1</v>
          </cell>
          <cell r="D210" t="str">
            <v>442</v>
          </cell>
          <cell r="E210">
            <v>316866.67</v>
          </cell>
        </row>
        <row r="211">
          <cell r="B211" t="str">
            <v>30031</v>
          </cell>
          <cell r="C211" t="str">
            <v>1</v>
          </cell>
          <cell r="D211" t="str">
            <v>442</v>
          </cell>
          <cell r="E211">
            <v>433366.74</v>
          </cell>
        </row>
        <row r="212">
          <cell r="B212" t="str">
            <v>30303</v>
          </cell>
          <cell r="C212" t="str">
            <v>1</v>
          </cell>
          <cell r="D212" t="str">
            <v>442</v>
          </cell>
          <cell r="E212">
            <v>3884004.42</v>
          </cell>
        </row>
        <row r="213">
          <cell r="B213" t="str">
            <v>31002</v>
          </cell>
          <cell r="C213" t="str">
            <v>1</v>
          </cell>
          <cell r="D213" t="str">
            <v>442</v>
          </cell>
          <cell r="E213">
            <v>12410554.439999999</v>
          </cell>
        </row>
        <row r="214">
          <cell r="B214" t="str">
            <v>31004</v>
          </cell>
          <cell r="C214" t="str">
            <v>1</v>
          </cell>
          <cell r="D214" t="str">
            <v>442</v>
          </cell>
          <cell r="E214">
            <v>8192761.7999999998</v>
          </cell>
        </row>
        <row r="215">
          <cell r="B215" t="str">
            <v>31006</v>
          </cell>
          <cell r="C215" t="str">
            <v>1</v>
          </cell>
          <cell r="D215" t="str">
            <v>442</v>
          </cell>
          <cell r="E215">
            <v>17453200.199999999</v>
          </cell>
        </row>
        <row r="216">
          <cell r="B216" t="str">
            <v>31015</v>
          </cell>
          <cell r="C216" t="str">
            <v>1</v>
          </cell>
          <cell r="D216" t="str">
            <v>442</v>
          </cell>
          <cell r="E216">
            <v>14426609.59</v>
          </cell>
        </row>
        <row r="217">
          <cell r="B217" t="str">
            <v>31016</v>
          </cell>
          <cell r="C217" t="str">
            <v>1</v>
          </cell>
          <cell r="D217" t="str">
            <v>442</v>
          </cell>
          <cell r="E217">
            <v>4827905.29</v>
          </cell>
        </row>
        <row r="218">
          <cell r="B218" t="str">
            <v>31025</v>
          </cell>
          <cell r="C218" t="str">
            <v>1</v>
          </cell>
          <cell r="D218" t="str">
            <v>442</v>
          </cell>
          <cell r="E218">
            <v>4942511.78</v>
          </cell>
        </row>
        <row r="219">
          <cell r="B219" t="str">
            <v>31063</v>
          </cell>
          <cell r="C219" t="str">
            <v>1</v>
          </cell>
          <cell r="D219" t="str">
            <v>442</v>
          </cell>
          <cell r="E219">
            <v>337351.72</v>
          </cell>
        </row>
        <row r="220">
          <cell r="B220" t="str">
            <v>31103</v>
          </cell>
          <cell r="C220" t="str">
            <v>1</v>
          </cell>
          <cell r="D220" t="str">
            <v>442</v>
          </cell>
          <cell r="E220">
            <v>7593185.0999999996</v>
          </cell>
        </row>
        <row r="221">
          <cell r="B221" t="str">
            <v>31201</v>
          </cell>
          <cell r="C221" t="str">
            <v>1</v>
          </cell>
          <cell r="D221" t="str">
            <v>442</v>
          </cell>
          <cell r="E221">
            <v>6597122.7699999996</v>
          </cell>
        </row>
        <row r="222">
          <cell r="B222" t="str">
            <v>31306</v>
          </cell>
          <cell r="C222" t="str">
            <v>1</v>
          </cell>
          <cell r="D222" t="str">
            <v>442</v>
          </cell>
          <cell r="E222">
            <v>2405065.52</v>
          </cell>
        </row>
        <row r="223">
          <cell r="B223" t="str">
            <v>31311</v>
          </cell>
          <cell r="C223" t="str">
            <v>1</v>
          </cell>
          <cell r="D223" t="str">
            <v>442</v>
          </cell>
          <cell r="E223">
            <v>1259263.18</v>
          </cell>
        </row>
        <row r="224">
          <cell r="B224" t="str">
            <v>31330</v>
          </cell>
          <cell r="C224" t="str">
            <v>1</v>
          </cell>
          <cell r="D224" t="str">
            <v>442</v>
          </cell>
          <cell r="E224">
            <v>1020290.02</v>
          </cell>
        </row>
        <row r="225">
          <cell r="B225" t="str">
            <v>31332</v>
          </cell>
          <cell r="C225" t="str">
            <v>1</v>
          </cell>
          <cell r="D225" t="str">
            <v>442</v>
          </cell>
          <cell r="E225">
            <v>961888.68</v>
          </cell>
        </row>
        <row r="226">
          <cell r="B226" t="str">
            <v>31401</v>
          </cell>
          <cell r="C226" t="str">
            <v>1</v>
          </cell>
          <cell r="D226" t="str">
            <v>442</v>
          </cell>
          <cell r="E226">
            <v>4217192.66</v>
          </cell>
        </row>
        <row r="227">
          <cell r="B227" t="str">
            <v>32081</v>
          </cell>
          <cell r="C227" t="str">
            <v>1</v>
          </cell>
          <cell r="D227" t="str">
            <v>442</v>
          </cell>
          <cell r="E227">
            <v>24302203.289999999</v>
          </cell>
        </row>
        <row r="228">
          <cell r="B228" t="str">
            <v>32123</v>
          </cell>
          <cell r="C228" t="str">
            <v>1</v>
          </cell>
          <cell r="D228" t="str">
            <v>442</v>
          </cell>
          <cell r="E228">
            <v>256572.95</v>
          </cell>
        </row>
        <row r="229">
          <cell r="B229" t="str">
            <v>32312</v>
          </cell>
          <cell r="C229" t="str">
            <v>1</v>
          </cell>
          <cell r="D229" t="str">
            <v>442</v>
          </cell>
          <cell r="E229">
            <v>139515.75</v>
          </cell>
        </row>
        <row r="230">
          <cell r="B230" t="str">
            <v>32325</v>
          </cell>
          <cell r="C230" t="str">
            <v>1</v>
          </cell>
          <cell r="D230" t="str">
            <v>442</v>
          </cell>
          <cell r="E230">
            <v>1550405.54</v>
          </cell>
        </row>
        <row r="231">
          <cell r="B231" t="str">
            <v>32326</v>
          </cell>
          <cell r="C231" t="str">
            <v>1</v>
          </cell>
          <cell r="D231" t="str">
            <v>442</v>
          </cell>
          <cell r="E231">
            <v>1813044.31</v>
          </cell>
        </row>
        <row r="232">
          <cell r="B232" t="str">
            <v>32354</v>
          </cell>
          <cell r="C232" t="str">
            <v>1</v>
          </cell>
          <cell r="D232" t="str">
            <v>442</v>
          </cell>
          <cell r="E232">
            <v>6472032.21</v>
          </cell>
        </row>
        <row r="233">
          <cell r="B233" t="str">
            <v>32356</v>
          </cell>
          <cell r="C233" t="str">
            <v>1</v>
          </cell>
          <cell r="D233" t="str">
            <v>442</v>
          </cell>
          <cell r="E233">
            <v>9245112.6799999997</v>
          </cell>
        </row>
        <row r="234">
          <cell r="B234" t="str">
            <v>32358</v>
          </cell>
          <cell r="C234" t="str">
            <v>1</v>
          </cell>
          <cell r="D234" t="str">
            <v>442</v>
          </cell>
          <cell r="E234">
            <v>605135.56999999995</v>
          </cell>
        </row>
        <row r="235">
          <cell r="B235" t="str">
            <v>32360</v>
          </cell>
          <cell r="C235" t="str">
            <v>1</v>
          </cell>
          <cell r="D235" t="str">
            <v>442</v>
          </cell>
          <cell r="E235">
            <v>3372666.65</v>
          </cell>
        </row>
        <row r="236">
          <cell r="B236" t="str">
            <v>32361</v>
          </cell>
          <cell r="C236" t="str">
            <v>1</v>
          </cell>
          <cell r="D236" t="str">
            <v>442</v>
          </cell>
          <cell r="E236">
            <v>3499388.75</v>
          </cell>
        </row>
        <row r="237">
          <cell r="B237" t="str">
            <v>32362</v>
          </cell>
          <cell r="C237" t="str">
            <v>1</v>
          </cell>
          <cell r="D237" t="str">
            <v>442</v>
          </cell>
          <cell r="E237">
            <v>586345.65</v>
          </cell>
        </row>
        <row r="238">
          <cell r="B238" t="str">
            <v>32363</v>
          </cell>
          <cell r="C238" t="str">
            <v>1</v>
          </cell>
          <cell r="D238" t="str">
            <v>442</v>
          </cell>
          <cell r="E238">
            <v>2696627.89</v>
          </cell>
        </row>
        <row r="239">
          <cell r="B239" t="str">
            <v>32414</v>
          </cell>
          <cell r="C239" t="str">
            <v>1</v>
          </cell>
          <cell r="D239" t="str">
            <v>442</v>
          </cell>
          <cell r="E239">
            <v>2395108.84</v>
          </cell>
        </row>
        <row r="240">
          <cell r="B240" t="str">
            <v>32416</v>
          </cell>
          <cell r="C240" t="str">
            <v>1</v>
          </cell>
          <cell r="D240" t="str">
            <v>442</v>
          </cell>
          <cell r="E240">
            <v>1955914.07</v>
          </cell>
        </row>
        <row r="241">
          <cell r="B241" t="str">
            <v>33030</v>
          </cell>
          <cell r="C241" t="str">
            <v>1</v>
          </cell>
          <cell r="D241" t="str">
            <v>442</v>
          </cell>
          <cell r="E241">
            <v>180373.71</v>
          </cell>
        </row>
        <row r="242">
          <cell r="B242" t="str">
            <v>33036</v>
          </cell>
          <cell r="C242" t="str">
            <v>1</v>
          </cell>
          <cell r="D242" t="str">
            <v>442</v>
          </cell>
          <cell r="E242">
            <v>1139099.82</v>
          </cell>
        </row>
        <row r="243">
          <cell r="B243" t="str">
            <v>33049</v>
          </cell>
          <cell r="C243" t="str">
            <v>1</v>
          </cell>
          <cell r="D243" t="str">
            <v>442</v>
          </cell>
          <cell r="E243">
            <v>2325962.92</v>
          </cell>
        </row>
        <row r="244">
          <cell r="B244" t="str">
            <v>33070</v>
          </cell>
          <cell r="C244" t="str">
            <v>1</v>
          </cell>
          <cell r="D244" t="str">
            <v>442</v>
          </cell>
          <cell r="E244">
            <v>998907.17</v>
          </cell>
        </row>
        <row r="245">
          <cell r="B245" t="str">
            <v>33115</v>
          </cell>
          <cell r="C245" t="str">
            <v>1</v>
          </cell>
          <cell r="D245" t="str">
            <v>442</v>
          </cell>
          <cell r="E245">
            <v>959779.6</v>
          </cell>
        </row>
        <row r="246">
          <cell r="B246" t="str">
            <v>33183</v>
          </cell>
          <cell r="C246" t="str">
            <v>1</v>
          </cell>
          <cell r="D246" t="str">
            <v>442</v>
          </cell>
          <cell r="E246">
            <v>374534.31</v>
          </cell>
        </row>
        <row r="247">
          <cell r="B247" t="str">
            <v>33202</v>
          </cell>
          <cell r="C247" t="str">
            <v>1</v>
          </cell>
          <cell r="D247" t="str">
            <v>442</v>
          </cell>
          <cell r="E247">
            <v>246243.28</v>
          </cell>
        </row>
        <row r="248">
          <cell r="B248" t="str">
            <v>33205</v>
          </cell>
          <cell r="C248" t="str">
            <v>1</v>
          </cell>
          <cell r="D248" t="str">
            <v>442</v>
          </cell>
          <cell r="E248">
            <v>169026.39</v>
          </cell>
        </row>
        <row r="249">
          <cell r="B249" t="str">
            <v>33206</v>
          </cell>
          <cell r="C249" t="str">
            <v>1</v>
          </cell>
          <cell r="D249" t="str">
            <v>442</v>
          </cell>
          <cell r="E249">
            <v>503200.57</v>
          </cell>
        </row>
        <row r="250">
          <cell r="B250" t="str">
            <v>33207</v>
          </cell>
          <cell r="C250" t="str">
            <v>1</v>
          </cell>
          <cell r="D250" t="str">
            <v>442</v>
          </cell>
          <cell r="E250">
            <v>19941.32</v>
          </cell>
        </row>
        <row r="251">
          <cell r="B251" t="str">
            <v>33211</v>
          </cell>
          <cell r="C251" t="str">
            <v>1</v>
          </cell>
          <cell r="D251" t="str">
            <v>442</v>
          </cell>
          <cell r="E251">
            <v>176918.47</v>
          </cell>
        </row>
        <row r="252">
          <cell r="B252" t="str">
            <v>33212</v>
          </cell>
          <cell r="C252" t="str">
            <v>1</v>
          </cell>
          <cell r="D252" t="str">
            <v>442</v>
          </cell>
          <cell r="E252">
            <v>598004.01</v>
          </cell>
        </row>
        <row r="253">
          <cell r="B253" t="str">
            <v>34002</v>
          </cell>
          <cell r="C253" t="str">
            <v>1</v>
          </cell>
          <cell r="D253" t="str">
            <v>442</v>
          </cell>
          <cell r="E253">
            <v>6122068.9199999999</v>
          </cell>
        </row>
        <row r="254">
          <cell r="B254" t="str">
            <v>34003</v>
          </cell>
          <cell r="C254" t="str">
            <v>1</v>
          </cell>
          <cell r="D254" t="str">
            <v>442</v>
          </cell>
          <cell r="E254">
            <v>16528538.43</v>
          </cell>
        </row>
        <row r="255">
          <cell r="B255" t="str">
            <v>34033</v>
          </cell>
          <cell r="C255" t="str">
            <v>1</v>
          </cell>
          <cell r="D255" t="str">
            <v>442</v>
          </cell>
          <cell r="E255">
            <v>7953220.1100000003</v>
          </cell>
        </row>
        <row r="256">
          <cell r="B256" t="str">
            <v>34111</v>
          </cell>
          <cell r="C256" t="str">
            <v>1</v>
          </cell>
          <cell r="D256" t="str">
            <v>442</v>
          </cell>
          <cell r="E256">
            <v>5255919.7</v>
          </cell>
        </row>
        <row r="257">
          <cell r="B257" t="str">
            <v>34307</v>
          </cell>
          <cell r="C257" t="str">
            <v>1</v>
          </cell>
          <cell r="D257" t="str">
            <v>442</v>
          </cell>
          <cell r="E257">
            <v>949496.09</v>
          </cell>
        </row>
        <row r="258">
          <cell r="B258" t="str">
            <v>34324</v>
          </cell>
          <cell r="C258" t="str">
            <v>1</v>
          </cell>
          <cell r="D258" t="str">
            <v>442</v>
          </cell>
          <cell r="E258">
            <v>2245776.4300000002</v>
          </cell>
        </row>
        <row r="259">
          <cell r="B259" t="str">
            <v>34401</v>
          </cell>
          <cell r="C259" t="str">
            <v>1</v>
          </cell>
          <cell r="D259" t="str">
            <v>442</v>
          </cell>
          <cell r="E259">
            <v>4478234.32</v>
          </cell>
        </row>
        <row r="260">
          <cell r="B260" t="str">
            <v>34402</v>
          </cell>
          <cell r="C260" t="str">
            <v>1</v>
          </cell>
          <cell r="D260" t="str">
            <v>442</v>
          </cell>
          <cell r="E260">
            <v>1232398.79</v>
          </cell>
        </row>
        <row r="261">
          <cell r="B261" t="str">
            <v>35200</v>
          </cell>
          <cell r="C261" t="str">
            <v>1</v>
          </cell>
          <cell r="D261" t="str">
            <v>442</v>
          </cell>
          <cell r="E261">
            <v>864018.68</v>
          </cell>
        </row>
        <row r="262">
          <cell r="B262" t="str">
            <v>36101</v>
          </cell>
          <cell r="C262" t="str">
            <v>1</v>
          </cell>
          <cell r="D262" t="str">
            <v>442</v>
          </cell>
          <cell r="E262">
            <v>205743.77</v>
          </cell>
        </row>
        <row r="263">
          <cell r="B263" t="str">
            <v>36140</v>
          </cell>
          <cell r="C263" t="str">
            <v>1</v>
          </cell>
          <cell r="D263" t="str">
            <v>442</v>
          </cell>
          <cell r="E263">
            <v>7558023.8200000003</v>
          </cell>
        </row>
        <row r="264">
          <cell r="B264" t="str">
            <v>36250</v>
          </cell>
          <cell r="C264" t="str">
            <v>1</v>
          </cell>
          <cell r="D264" t="str">
            <v>442</v>
          </cell>
          <cell r="E264">
            <v>2532153.77</v>
          </cell>
        </row>
        <row r="265">
          <cell r="B265" t="str">
            <v>36300</v>
          </cell>
          <cell r="C265" t="str">
            <v>1</v>
          </cell>
          <cell r="D265" t="str">
            <v>442</v>
          </cell>
          <cell r="E265">
            <v>173710.59</v>
          </cell>
        </row>
        <row r="266">
          <cell r="B266" t="str">
            <v>36400</v>
          </cell>
          <cell r="C266" t="str">
            <v>1</v>
          </cell>
          <cell r="D266" t="str">
            <v>442</v>
          </cell>
          <cell r="E266">
            <v>892333.67</v>
          </cell>
        </row>
        <row r="267">
          <cell r="B267" t="str">
            <v>36401</v>
          </cell>
          <cell r="C267" t="str">
            <v>1</v>
          </cell>
          <cell r="D267" t="str">
            <v>442</v>
          </cell>
          <cell r="E267">
            <v>650750.26</v>
          </cell>
        </row>
        <row r="268">
          <cell r="B268" t="str">
            <v>36402</v>
          </cell>
          <cell r="C268" t="str">
            <v>1</v>
          </cell>
          <cell r="D268" t="str">
            <v>442</v>
          </cell>
          <cell r="E268">
            <v>1026640.15</v>
          </cell>
        </row>
        <row r="269">
          <cell r="B269" t="str">
            <v>37501</v>
          </cell>
          <cell r="C269" t="str">
            <v>1</v>
          </cell>
          <cell r="D269" t="str">
            <v>442</v>
          </cell>
          <cell r="E269">
            <v>6690200.2300000004</v>
          </cell>
        </row>
        <row r="270">
          <cell r="B270" t="str">
            <v>37502</v>
          </cell>
          <cell r="C270" t="str">
            <v>1</v>
          </cell>
          <cell r="D270" t="str">
            <v>442</v>
          </cell>
          <cell r="E270">
            <v>6033797.9100000001</v>
          </cell>
        </row>
        <row r="271">
          <cell r="B271" t="str">
            <v>37503</v>
          </cell>
          <cell r="C271" t="str">
            <v>1</v>
          </cell>
          <cell r="D271" t="str">
            <v>442</v>
          </cell>
          <cell r="E271">
            <v>2802967.52</v>
          </cell>
        </row>
        <row r="272">
          <cell r="B272" t="str">
            <v>37504</v>
          </cell>
          <cell r="C272" t="str">
            <v>1</v>
          </cell>
          <cell r="D272" t="str">
            <v>442</v>
          </cell>
          <cell r="E272">
            <v>2071301.97</v>
          </cell>
        </row>
        <row r="273">
          <cell r="B273" t="str">
            <v>37505</v>
          </cell>
          <cell r="C273" t="str">
            <v>1</v>
          </cell>
          <cell r="D273" t="str">
            <v>442</v>
          </cell>
          <cell r="E273">
            <v>1747056.69</v>
          </cell>
        </row>
        <row r="274">
          <cell r="B274" t="str">
            <v>37506</v>
          </cell>
          <cell r="C274" t="str">
            <v>1</v>
          </cell>
          <cell r="D274" t="str">
            <v>442</v>
          </cell>
          <cell r="E274">
            <v>2265814.69</v>
          </cell>
        </row>
        <row r="275">
          <cell r="B275" t="str">
            <v>37507</v>
          </cell>
          <cell r="C275" t="str">
            <v>1</v>
          </cell>
          <cell r="D275" t="str">
            <v>442</v>
          </cell>
          <cell r="E275">
            <v>1123678.45</v>
          </cell>
        </row>
        <row r="276">
          <cell r="B276" t="str">
            <v>37903</v>
          </cell>
          <cell r="C276" t="str">
            <v>1</v>
          </cell>
          <cell r="D276" t="str">
            <v>442</v>
          </cell>
          <cell r="E276">
            <v>35431.32</v>
          </cell>
        </row>
        <row r="277">
          <cell r="B277" t="str">
            <v>38126</v>
          </cell>
          <cell r="C277" t="str">
            <v>1</v>
          </cell>
          <cell r="D277" t="str">
            <v>442</v>
          </cell>
          <cell r="E277">
            <v>714323</v>
          </cell>
        </row>
        <row r="278">
          <cell r="B278" t="str">
            <v>38264</v>
          </cell>
          <cell r="C278" t="str">
            <v>1</v>
          </cell>
          <cell r="D278" t="str">
            <v>442</v>
          </cell>
          <cell r="E278">
            <v>62630.35</v>
          </cell>
        </row>
        <row r="279">
          <cell r="B279" t="str">
            <v>38265</v>
          </cell>
          <cell r="C279" t="str">
            <v>1</v>
          </cell>
          <cell r="D279" t="str">
            <v>442</v>
          </cell>
          <cell r="E279">
            <v>336104.59</v>
          </cell>
        </row>
        <row r="280">
          <cell r="B280" t="str">
            <v>38267</v>
          </cell>
          <cell r="C280" t="str">
            <v>1</v>
          </cell>
          <cell r="D280" t="str">
            <v>442</v>
          </cell>
          <cell r="E280">
            <v>1976564.54</v>
          </cell>
        </row>
        <row r="281">
          <cell r="B281" t="str">
            <v>38300</v>
          </cell>
          <cell r="C281" t="str">
            <v>1</v>
          </cell>
          <cell r="D281" t="str">
            <v>442</v>
          </cell>
          <cell r="E281">
            <v>870797.26</v>
          </cell>
        </row>
        <row r="282">
          <cell r="B282" t="str">
            <v>38301</v>
          </cell>
          <cell r="C282" t="str">
            <v>1</v>
          </cell>
          <cell r="D282" t="str">
            <v>442</v>
          </cell>
          <cell r="E282">
            <v>333584.19</v>
          </cell>
        </row>
        <row r="283">
          <cell r="B283" t="str">
            <v>38302</v>
          </cell>
          <cell r="C283" t="str">
            <v>1</v>
          </cell>
          <cell r="D283" t="str">
            <v>442</v>
          </cell>
          <cell r="E283">
            <v>797434.64</v>
          </cell>
        </row>
        <row r="284">
          <cell r="B284" t="str">
            <v>38304</v>
          </cell>
          <cell r="C284" t="str">
            <v>1</v>
          </cell>
          <cell r="D284" t="str">
            <v>442</v>
          </cell>
          <cell r="E284">
            <v>186177.99</v>
          </cell>
        </row>
        <row r="285">
          <cell r="B285" t="str">
            <v>38306</v>
          </cell>
          <cell r="C285" t="str">
            <v>1</v>
          </cell>
          <cell r="D285" t="str">
            <v>442</v>
          </cell>
          <cell r="E285">
            <v>989603.62</v>
          </cell>
        </row>
        <row r="286">
          <cell r="B286" t="str">
            <v>38308</v>
          </cell>
          <cell r="C286" t="str">
            <v>1</v>
          </cell>
          <cell r="D286" t="str">
            <v>442</v>
          </cell>
          <cell r="E286">
            <v>587111.77</v>
          </cell>
        </row>
        <row r="287">
          <cell r="B287" t="str">
            <v>38320</v>
          </cell>
          <cell r="C287" t="str">
            <v>1</v>
          </cell>
          <cell r="D287" t="str">
            <v>442</v>
          </cell>
          <cell r="E287">
            <v>476596.35</v>
          </cell>
        </row>
        <row r="288">
          <cell r="B288" t="str">
            <v>38322</v>
          </cell>
          <cell r="C288" t="str">
            <v>1</v>
          </cell>
          <cell r="D288" t="str">
            <v>442</v>
          </cell>
          <cell r="E288">
            <v>617763.19999999995</v>
          </cell>
        </row>
        <row r="289">
          <cell r="B289" t="str">
            <v>38324</v>
          </cell>
          <cell r="C289" t="str">
            <v>1</v>
          </cell>
          <cell r="D289" t="str">
            <v>442</v>
          </cell>
          <cell r="E289">
            <v>173472.93</v>
          </cell>
        </row>
        <row r="290">
          <cell r="B290" t="str">
            <v>39002</v>
          </cell>
          <cell r="C290" t="str">
            <v>1</v>
          </cell>
          <cell r="D290" t="str">
            <v>442</v>
          </cell>
          <cell r="E290">
            <v>3422599.35</v>
          </cell>
        </row>
        <row r="291">
          <cell r="B291" t="str">
            <v>39003</v>
          </cell>
          <cell r="C291" t="str">
            <v>1</v>
          </cell>
          <cell r="D291" t="str">
            <v>442</v>
          </cell>
          <cell r="E291">
            <v>1434792.69</v>
          </cell>
        </row>
        <row r="292">
          <cell r="B292" t="str">
            <v>39007</v>
          </cell>
          <cell r="C292" t="str">
            <v>1</v>
          </cell>
          <cell r="D292" t="str">
            <v>442</v>
          </cell>
          <cell r="E292">
            <v>15849427.960000001</v>
          </cell>
        </row>
        <row r="293">
          <cell r="B293" t="str">
            <v>39090</v>
          </cell>
          <cell r="C293" t="str">
            <v>1</v>
          </cell>
          <cell r="D293" t="str">
            <v>442</v>
          </cell>
          <cell r="E293">
            <v>3880029.4</v>
          </cell>
        </row>
        <row r="294">
          <cell r="B294" t="str">
            <v>39119</v>
          </cell>
          <cell r="C294" t="str">
            <v>1</v>
          </cell>
          <cell r="D294" t="str">
            <v>442</v>
          </cell>
          <cell r="E294">
            <v>4854319.4400000004</v>
          </cell>
        </row>
        <row r="295">
          <cell r="B295" t="str">
            <v>39120</v>
          </cell>
          <cell r="C295" t="str">
            <v>1</v>
          </cell>
          <cell r="D295" t="str">
            <v>442</v>
          </cell>
          <cell r="E295">
            <v>1864059.59</v>
          </cell>
        </row>
        <row r="296">
          <cell r="B296" t="str">
            <v>39200</v>
          </cell>
          <cell r="C296" t="str">
            <v>1</v>
          </cell>
          <cell r="D296" t="str">
            <v>442</v>
          </cell>
          <cell r="E296">
            <v>6471266.6299999999</v>
          </cell>
        </row>
        <row r="297">
          <cell r="B297" t="str">
            <v>39201</v>
          </cell>
          <cell r="C297" t="str">
            <v>1</v>
          </cell>
          <cell r="D297" t="str">
            <v>442</v>
          </cell>
          <cell r="E297">
            <v>10573461.039999999</v>
          </cell>
        </row>
        <row r="298">
          <cell r="B298" t="str">
            <v>39202</v>
          </cell>
          <cell r="C298" t="str">
            <v>1</v>
          </cell>
          <cell r="D298" t="str">
            <v>442</v>
          </cell>
          <cell r="E298">
            <v>6429438.3700000001</v>
          </cell>
        </row>
        <row r="299">
          <cell r="B299" t="str">
            <v>39203</v>
          </cell>
          <cell r="C299" t="str">
            <v>1</v>
          </cell>
          <cell r="D299" t="str">
            <v>442</v>
          </cell>
          <cell r="E299">
            <v>1564638.83</v>
          </cell>
        </row>
        <row r="300">
          <cell r="B300" t="str">
            <v>39204</v>
          </cell>
          <cell r="C300" t="str">
            <v>1</v>
          </cell>
          <cell r="D300" t="str">
            <v>442</v>
          </cell>
          <cell r="E300">
            <v>1547245.2</v>
          </cell>
        </row>
        <row r="301">
          <cell r="B301" t="str">
            <v>39205</v>
          </cell>
          <cell r="C301" t="str">
            <v>1</v>
          </cell>
          <cell r="D301" t="str">
            <v>442</v>
          </cell>
          <cell r="E301">
            <v>3096679.27</v>
          </cell>
        </row>
        <row r="302">
          <cell r="B302" t="str">
            <v>39207</v>
          </cell>
          <cell r="C302" t="str">
            <v>1</v>
          </cell>
          <cell r="D302" t="str">
            <v>442</v>
          </cell>
          <cell r="E302">
            <v>3389973.46</v>
          </cell>
        </row>
        <row r="303">
          <cell r="B303" t="str">
            <v>39208</v>
          </cell>
          <cell r="C303" t="str">
            <v>1</v>
          </cell>
          <cell r="D303" t="str">
            <v>442</v>
          </cell>
          <cell r="E303">
            <v>6473668.6600000001</v>
          </cell>
        </row>
        <row r="304">
          <cell r="B304" t="str">
            <v>39209</v>
          </cell>
          <cell r="C304" t="str">
            <v>1</v>
          </cell>
          <cell r="D304" t="str">
            <v>442</v>
          </cell>
          <cell r="E304">
            <v>2665856.75</v>
          </cell>
        </row>
      </sheetData>
      <sheetData sheetId="6">
        <row r="4">
          <cell r="B4" t="str">
            <v>State Total</v>
          </cell>
          <cell r="C4">
            <v>1051082.9170000006</v>
          </cell>
          <cell r="D4">
            <v>1032553.5770000003</v>
          </cell>
          <cell r="E4">
            <v>18529.340000000004</v>
          </cell>
        </row>
        <row r="5">
          <cell r="A5" t="str">
            <v>20,000 and over</v>
          </cell>
        </row>
        <row r="6">
          <cell r="A6" t="str">
            <v>17001</v>
          </cell>
          <cell r="B6" t="str">
            <v>Seattle</v>
          </cell>
          <cell r="C6">
            <v>51168.460000000006</v>
          </cell>
          <cell r="D6">
            <v>50241.770000000004</v>
          </cell>
          <cell r="E6">
            <v>926.68999999999994</v>
          </cell>
        </row>
        <row r="7">
          <cell r="A7" t="str">
            <v>32081</v>
          </cell>
          <cell r="B7" t="str">
            <v>Spokane</v>
          </cell>
          <cell r="C7">
            <v>30134.407999999996</v>
          </cell>
          <cell r="D7">
            <v>29549.737999999998</v>
          </cell>
          <cell r="E7">
            <v>584.67000000000007</v>
          </cell>
        </row>
        <row r="8">
          <cell r="A8" t="str">
            <v>27010</v>
          </cell>
          <cell r="B8" t="str">
            <v>Tacoma</v>
          </cell>
          <cell r="C8">
            <v>28876.834000000003</v>
          </cell>
          <cell r="D8">
            <v>28322.884000000002</v>
          </cell>
          <cell r="E8">
            <v>553.94999999999993</v>
          </cell>
        </row>
        <row r="9">
          <cell r="A9" t="str">
            <v>17415</v>
          </cell>
          <cell r="B9" t="str">
            <v>Kent</v>
          </cell>
          <cell r="C9">
            <v>27164.339999999997</v>
          </cell>
          <cell r="D9">
            <v>26810.569999999996</v>
          </cell>
          <cell r="E9">
            <v>353.77000000000004</v>
          </cell>
        </row>
        <row r="10">
          <cell r="A10" t="str">
            <v>06114</v>
          </cell>
          <cell r="B10" t="str">
            <v>Evergreen (Clark)</v>
          </cell>
          <cell r="C10">
            <v>26677.230000000003</v>
          </cell>
          <cell r="D10">
            <v>26438.670000000002</v>
          </cell>
          <cell r="E10">
            <v>238.56</v>
          </cell>
        </row>
        <row r="11">
          <cell r="A11" t="str">
            <v>17414</v>
          </cell>
          <cell r="B11" t="str">
            <v>Lake Washington</v>
          </cell>
          <cell r="C11">
            <v>26275.39</v>
          </cell>
          <cell r="D11">
            <v>25771.95</v>
          </cell>
          <cell r="E11">
            <v>503.44</v>
          </cell>
        </row>
        <row r="12">
          <cell r="A12" t="str">
            <v>06037</v>
          </cell>
          <cell r="B12" t="str">
            <v>Vancouver</v>
          </cell>
          <cell r="C12">
            <v>22976.849999999995</v>
          </cell>
          <cell r="D12">
            <v>22738.299999999996</v>
          </cell>
          <cell r="E12">
            <v>238.55</v>
          </cell>
        </row>
        <row r="13">
          <cell r="A13" t="str">
            <v>17210</v>
          </cell>
          <cell r="B13" t="str">
            <v>Federal Way</v>
          </cell>
          <cell r="C13">
            <v>21950.459999999995</v>
          </cell>
          <cell r="D13">
            <v>21563.569999999996</v>
          </cell>
          <cell r="E13">
            <v>386.89</v>
          </cell>
        </row>
        <row r="14">
          <cell r="A14" t="str">
            <v>27003</v>
          </cell>
          <cell r="B14" t="str">
            <v>Puyallup</v>
          </cell>
          <cell r="C14">
            <v>21883.050000000003</v>
          </cell>
          <cell r="D14">
            <v>21513.600000000002</v>
          </cell>
          <cell r="E14">
            <v>369.45</v>
          </cell>
        </row>
        <row r="15">
          <cell r="A15" t="str">
            <v>17417</v>
          </cell>
          <cell r="B15" t="str">
            <v>Northshore</v>
          </cell>
          <cell r="C15">
            <v>20244.829999999994</v>
          </cell>
          <cell r="D15">
            <v>19909.349999999995</v>
          </cell>
          <cell r="E15">
            <v>335.47999999999996</v>
          </cell>
        </row>
        <row r="16">
          <cell r="A16" t="str">
            <v>31015</v>
          </cell>
          <cell r="B16" t="str">
            <v>Edmonds</v>
          </cell>
          <cell r="C16">
            <v>20099.189999999995</v>
          </cell>
          <cell r="D16">
            <v>19690.189999999995</v>
          </cell>
          <cell r="E16">
            <v>409</v>
          </cell>
        </row>
        <row r="17">
          <cell r="A17">
            <v>11</v>
          </cell>
        </row>
        <row r="18">
          <cell r="A18" t="str">
            <v>10,000-19,999</v>
          </cell>
        </row>
        <row r="19">
          <cell r="A19" t="str">
            <v>17401</v>
          </cell>
          <cell r="B19" t="str">
            <v>Highline</v>
          </cell>
          <cell r="C19">
            <v>19478.130000000005</v>
          </cell>
          <cell r="D19">
            <v>19111.240000000005</v>
          </cell>
          <cell r="E19">
            <v>366.89</v>
          </cell>
        </row>
        <row r="20">
          <cell r="A20" t="str">
            <v>17405</v>
          </cell>
          <cell r="B20" t="str">
            <v>Bellevue</v>
          </cell>
          <cell r="C20">
            <v>19007.999999999996</v>
          </cell>
          <cell r="D20">
            <v>18704.109999999997</v>
          </cell>
          <cell r="E20">
            <v>303.89</v>
          </cell>
        </row>
        <row r="21">
          <cell r="A21" t="str">
            <v>31002</v>
          </cell>
          <cell r="B21" t="str">
            <v>Everett</v>
          </cell>
          <cell r="C21">
            <v>18951.310000000001</v>
          </cell>
          <cell r="D21">
            <v>18685.310000000001</v>
          </cell>
          <cell r="E21">
            <v>266</v>
          </cell>
        </row>
        <row r="22">
          <cell r="A22" t="str">
            <v>17411</v>
          </cell>
          <cell r="B22" t="str">
            <v>Issaquah</v>
          </cell>
          <cell r="C22">
            <v>18733.82</v>
          </cell>
          <cell r="D22">
            <v>18330.43</v>
          </cell>
          <cell r="E22">
            <v>403.39000000000004</v>
          </cell>
        </row>
        <row r="23">
          <cell r="A23" t="str">
            <v>27403</v>
          </cell>
          <cell r="B23" t="str">
            <v>Bethel</v>
          </cell>
          <cell r="C23">
            <v>18272.570000000003</v>
          </cell>
          <cell r="D23">
            <v>17967.340000000004</v>
          </cell>
          <cell r="E23">
            <v>305.23</v>
          </cell>
        </row>
        <row r="24">
          <cell r="A24" t="str">
            <v>03017</v>
          </cell>
          <cell r="B24" t="str">
            <v>Kennewick</v>
          </cell>
          <cell r="C24">
            <v>17495.776999999998</v>
          </cell>
          <cell r="D24">
            <v>17198.526999999998</v>
          </cell>
          <cell r="E24">
            <v>297.25</v>
          </cell>
        </row>
        <row r="25">
          <cell r="A25" t="str">
            <v>11001</v>
          </cell>
          <cell r="B25" t="str">
            <v>Pasco</v>
          </cell>
          <cell r="C25">
            <v>16779.701999999997</v>
          </cell>
          <cell r="D25">
            <v>16542.261999999999</v>
          </cell>
          <cell r="E25">
            <v>237.44</v>
          </cell>
        </row>
        <row r="26">
          <cell r="A26" t="str">
            <v>39007</v>
          </cell>
          <cell r="B26" t="str">
            <v>Yakima</v>
          </cell>
          <cell r="C26">
            <v>16363.1</v>
          </cell>
          <cell r="D26">
            <v>15978.300000000001</v>
          </cell>
          <cell r="E26">
            <v>384.79999999999995</v>
          </cell>
        </row>
        <row r="27">
          <cell r="A27" t="str">
            <v>17408</v>
          </cell>
          <cell r="B27" t="str">
            <v>Auburn</v>
          </cell>
          <cell r="C27">
            <v>15310.84</v>
          </cell>
          <cell r="D27">
            <v>15020.17</v>
          </cell>
          <cell r="E27">
            <v>290.67</v>
          </cell>
        </row>
        <row r="28">
          <cell r="A28" t="str">
            <v>17403</v>
          </cell>
          <cell r="B28" t="str">
            <v>Renton</v>
          </cell>
          <cell r="C28">
            <v>15308.200000000003</v>
          </cell>
          <cell r="D28">
            <v>14980.200000000003</v>
          </cell>
          <cell r="E28">
            <v>328</v>
          </cell>
        </row>
        <row r="29">
          <cell r="A29" t="str">
            <v>31006</v>
          </cell>
          <cell r="B29" t="str">
            <v>Mukilteo</v>
          </cell>
          <cell r="C29">
            <v>15082.210000000003</v>
          </cell>
          <cell r="D29">
            <v>14820.100000000002</v>
          </cell>
          <cell r="E29">
            <v>262.11</v>
          </cell>
        </row>
        <row r="30">
          <cell r="A30" t="str">
            <v>34003</v>
          </cell>
          <cell r="B30" t="str">
            <v>North Thurston</v>
          </cell>
          <cell r="C30">
            <v>14446.599999999999</v>
          </cell>
          <cell r="D30">
            <v>14134.039999999999</v>
          </cell>
          <cell r="E30">
            <v>312.56</v>
          </cell>
        </row>
        <row r="31">
          <cell r="A31" t="str">
            <v>32356</v>
          </cell>
          <cell r="B31" t="str">
            <v>Central Valley</v>
          </cell>
          <cell r="C31">
            <v>13020.608</v>
          </cell>
          <cell r="D31">
            <v>12762.718000000001</v>
          </cell>
          <cell r="E31">
            <v>257.89</v>
          </cell>
        </row>
        <row r="32">
          <cell r="A32" t="str">
            <v>06119</v>
          </cell>
          <cell r="B32" t="str">
            <v>Battle Ground</v>
          </cell>
          <cell r="C32">
            <v>12944.11</v>
          </cell>
          <cell r="D32">
            <v>12816.34</v>
          </cell>
          <cell r="E32">
            <v>127.77</v>
          </cell>
        </row>
        <row r="33">
          <cell r="A33" t="str">
            <v>27400</v>
          </cell>
          <cell r="B33" t="str">
            <v>Clover Park</v>
          </cell>
          <cell r="C33">
            <v>12264.29</v>
          </cell>
          <cell r="D33">
            <v>11815.35</v>
          </cell>
          <cell r="E33">
            <v>448.94000000000005</v>
          </cell>
        </row>
        <row r="34">
          <cell r="A34" t="str">
            <v>03400</v>
          </cell>
          <cell r="B34" t="str">
            <v>Richland</v>
          </cell>
          <cell r="C34">
            <v>12060.720000000001</v>
          </cell>
          <cell r="D34">
            <v>11824.650000000001</v>
          </cell>
          <cell r="E34">
            <v>236.07000000000002</v>
          </cell>
        </row>
        <row r="35">
          <cell r="A35" t="str">
            <v>31025</v>
          </cell>
          <cell r="B35" t="str">
            <v>Marysville</v>
          </cell>
          <cell r="C35">
            <v>10960.680000000002</v>
          </cell>
          <cell r="D35">
            <v>10764.240000000002</v>
          </cell>
          <cell r="E35">
            <v>196.44</v>
          </cell>
        </row>
        <row r="36">
          <cell r="A36" t="str">
            <v>37501</v>
          </cell>
          <cell r="B36" t="str">
            <v>Bellingham</v>
          </cell>
          <cell r="C36">
            <v>10847.970000000001</v>
          </cell>
          <cell r="D36">
            <v>10665.300000000001</v>
          </cell>
          <cell r="E36">
            <v>182.67000000000002</v>
          </cell>
        </row>
        <row r="37">
          <cell r="A37" t="str">
            <v>18401</v>
          </cell>
          <cell r="B37" t="str">
            <v>Central Kitsap</v>
          </cell>
          <cell r="C37">
            <v>10803.140000000003</v>
          </cell>
          <cell r="D37">
            <v>10545.360000000002</v>
          </cell>
          <cell r="E37">
            <v>257.77999999999997</v>
          </cell>
        </row>
        <row r="38">
          <cell r="A38">
            <v>19</v>
          </cell>
        </row>
        <row r="39">
          <cell r="A39" t="str">
            <v>5,000-9,999</v>
          </cell>
        </row>
        <row r="40">
          <cell r="A40" t="str">
            <v>31201</v>
          </cell>
          <cell r="B40" t="str">
            <v>Snohomish</v>
          </cell>
          <cell r="C40">
            <v>9805.06</v>
          </cell>
          <cell r="D40">
            <v>9690.5</v>
          </cell>
          <cell r="E40">
            <v>114.56</v>
          </cell>
        </row>
        <row r="41">
          <cell r="A41" t="str">
            <v>32354</v>
          </cell>
          <cell r="B41" t="str">
            <v>Mead</v>
          </cell>
          <cell r="C41">
            <v>9585.0879999999997</v>
          </cell>
          <cell r="D41">
            <v>9480.3079999999991</v>
          </cell>
          <cell r="E41">
            <v>104.78</v>
          </cell>
        </row>
        <row r="42">
          <cell r="A42" t="str">
            <v>34111</v>
          </cell>
          <cell r="B42" t="str">
            <v>Olympia</v>
          </cell>
          <cell r="C42">
            <v>9404.61</v>
          </cell>
          <cell r="D42">
            <v>9204.51</v>
          </cell>
          <cell r="E42">
            <v>200.1</v>
          </cell>
        </row>
        <row r="43">
          <cell r="A43" t="str">
            <v>18402</v>
          </cell>
          <cell r="B43" t="str">
            <v>South Kitsap</v>
          </cell>
          <cell r="C43">
            <v>9382.9599999999991</v>
          </cell>
          <cell r="D43">
            <v>9155.73</v>
          </cell>
          <cell r="E43">
            <v>227.23000000000002</v>
          </cell>
        </row>
        <row r="44">
          <cell r="A44" t="str">
            <v>17412</v>
          </cell>
          <cell r="B44" t="str">
            <v>Shoreline</v>
          </cell>
          <cell r="C44">
            <v>8979.2800000000007</v>
          </cell>
          <cell r="D44">
            <v>8822.36</v>
          </cell>
          <cell r="E44">
            <v>156.92000000000002</v>
          </cell>
        </row>
        <row r="45">
          <cell r="A45" t="str">
            <v>27320</v>
          </cell>
          <cell r="B45" t="str">
            <v>Sumner</v>
          </cell>
          <cell r="C45">
            <v>8694.9599999999991</v>
          </cell>
          <cell r="D45">
            <v>8585.2999999999993</v>
          </cell>
          <cell r="E45">
            <v>109.66</v>
          </cell>
        </row>
        <row r="46">
          <cell r="A46" t="str">
            <v>27401</v>
          </cell>
          <cell r="B46" t="str">
            <v>Peninsula</v>
          </cell>
          <cell r="C46">
            <v>8663.81</v>
          </cell>
          <cell r="D46">
            <v>8482.14</v>
          </cell>
          <cell r="E46">
            <v>181.67</v>
          </cell>
        </row>
        <row r="47">
          <cell r="A47" t="str">
            <v>13161</v>
          </cell>
          <cell r="B47" t="str">
            <v>Moses Lake</v>
          </cell>
          <cell r="C47">
            <v>8257.15</v>
          </cell>
          <cell r="D47">
            <v>8095.04</v>
          </cell>
          <cell r="E47">
            <v>162.11000000000001</v>
          </cell>
        </row>
        <row r="48">
          <cell r="A48" t="str">
            <v>31004</v>
          </cell>
          <cell r="B48" t="str">
            <v>Lake Stevens</v>
          </cell>
          <cell r="C48">
            <v>8062.2300000000005</v>
          </cell>
          <cell r="D48">
            <v>7904.67</v>
          </cell>
          <cell r="E48">
            <v>157.56</v>
          </cell>
        </row>
        <row r="49">
          <cell r="A49" t="str">
            <v>04246</v>
          </cell>
          <cell r="B49" t="str">
            <v>Wenatchee</v>
          </cell>
          <cell r="C49">
            <v>7941.2100000000009</v>
          </cell>
          <cell r="D49">
            <v>7822.7400000000007</v>
          </cell>
          <cell r="E49">
            <v>118.47</v>
          </cell>
        </row>
        <row r="50">
          <cell r="A50" t="str">
            <v>17409</v>
          </cell>
          <cell r="B50" t="str">
            <v>Tahoma</v>
          </cell>
          <cell r="C50">
            <v>7734.8499999999995</v>
          </cell>
          <cell r="D50">
            <v>7626.62</v>
          </cell>
          <cell r="E50">
            <v>108.23</v>
          </cell>
        </row>
        <row r="51">
          <cell r="A51" t="str">
            <v>27402</v>
          </cell>
          <cell r="B51" t="str">
            <v>Franklin Pierce</v>
          </cell>
          <cell r="C51">
            <v>7658.7100000000009</v>
          </cell>
          <cell r="D51">
            <v>7515.2600000000011</v>
          </cell>
          <cell r="E51">
            <v>143.44999999999999</v>
          </cell>
        </row>
        <row r="52">
          <cell r="A52" t="str">
            <v>31103</v>
          </cell>
          <cell r="B52" t="str">
            <v>Monroe</v>
          </cell>
          <cell r="C52">
            <v>6896.9999999999991</v>
          </cell>
          <cell r="D52">
            <v>6815.5499999999993</v>
          </cell>
          <cell r="E52">
            <v>81.45</v>
          </cell>
        </row>
        <row r="53">
          <cell r="A53" t="str">
            <v>29320</v>
          </cell>
          <cell r="B53" t="str">
            <v>Mt Vernon</v>
          </cell>
          <cell r="C53">
            <v>6759.7799999999988</v>
          </cell>
          <cell r="D53">
            <v>6643.329999999999</v>
          </cell>
          <cell r="E53">
            <v>116.45</v>
          </cell>
        </row>
        <row r="54">
          <cell r="A54" t="str">
            <v>39201</v>
          </cell>
          <cell r="B54" t="str">
            <v>Sunnyside</v>
          </cell>
          <cell r="C54">
            <v>6670.6670000000004</v>
          </cell>
          <cell r="D54">
            <v>6558.5570000000007</v>
          </cell>
          <cell r="E54">
            <v>112.11</v>
          </cell>
        </row>
        <row r="55">
          <cell r="A55" t="str">
            <v>34033</v>
          </cell>
          <cell r="B55" t="str">
            <v>Tumwater</v>
          </cell>
          <cell r="C55">
            <v>6634.1600000000008</v>
          </cell>
          <cell r="D55">
            <v>6491.2500000000009</v>
          </cell>
          <cell r="E55">
            <v>142.91</v>
          </cell>
        </row>
        <row r="56">
          <cell r="A56" t="str">
            <v>08122</v>
          </cell>
          <cell r="B56" t="str">
            <v>Longview</v>
          </cell>
          <cell r="C56">
            <v>6601.38</v>
          </cell>
          <cell r="D56">
            <v>6447.05</v>
          </cell>
          <cell r="E56">
            <v>154.32999999999998</v>
          </cell>
        </row>
        <row r="57">
          <cell r="A57" t="str">
            <v>06117</v>
          </cell>
          <cell r="B57" t="str">
            <v>Camas</v>
          </cell>
          <cell r="C57">
            <v>6421.3300000000008</v>
          </cell>
          <cell r="D57">
            <v>6352.3300000000008</v>
          </cell>
          <cell r="E57">
            <v>69</v>
          </cell>
        </row>
        <row r="58">
          <cell r="A58" t="str">
            <v>17410</v>
          </cell>
          <cell r="B58" t="str">
            <v>Snoqualmie Valley</v>
          </cell>
          <cell r="C58">
            <v>6388.3900000000021</v>
          </cell>
          <cell r="D58">
            <v>6265.6200000000017</v>
          </cell>
          <cell r="E58">
            <v>122.77</v>
          </cell>
        </row>
        <row r="59">
          <cell r="A59" t="str">
            <v>36140</v>
          </cell>
          <cell r="B59" t="str">
            <v>Walla Walla</v>
          </cell>
          <cell r="C59">
            <v>6003.48</v>
          </cell>
          <cell r="D59">
            <v>5916.5899999999992</v>
          </cell>
          <cell r="E59">
            <v>86.89</v>
          </cell>
        </row>
        <row r="60">
          <cell r="A60" t="str">
            <v>18400</v>
          </cell>
          <cell r="B60" t="str">
            <v>North Kitsap</v>
          </cell>
          <cell r="C60">
            <v>5860.1499999999987</v>
          </cell>
          <cell r="D60">
            <v>5729.7099999999991</v>
          </cell>
          <cell r="E60">
            <v>130.44</v>
          </cell>
        </row>
        <row r="61">
          <cell r="A61" t="str">
            <v>09206</v>
          </cell>
          <cell r="B61" t="str">
            <v>Eastmont</v>
          </cell>
          <cell r="C61">
            <v>5749.8200000000015</v>
          </cell>
          <cell r="D61">
            <v>5658.6400000000012</v>
          </cell>
          <cell r="E61">
            <v>91.18</v>
          </cell>
        </row>
        <row r="62">
          <cell r="A62" t="str">
            <v>15201</v>
          </cell>
          <cell r="B62" t="str">
            <v>Oak Harbor</v>
          </cell>
          <cell r="C62">
            <v>5463.1299999999992</v>
          </cell>
          <cell r="D62">
            <v>5310.1299999999992</v>
          </cell>
          <cell r="E62">
            <v>153</v>
          </cell>
        </row>
        <row r="63">
          <cell r="A63" t="str">
            <v>27083</v>
          </cell>
          <cell r="B63" t="str">
            <v>University Place</v>
          </cell>
          <cell r="C63">
            <v>5455.079999999999</v>
          </cell>
          <cell r="D63">
            <v>5388.8599999999988</v>
          </cell>
          <cell r="E63">
            <v>66.22</v>
          </cell>
        </row>
        <row r="64">
          <cell r="A64" t="str">
            <v>34002</v>
          </cell>
          <cell r="B64" t="str">
            <v>Yelm</v>
          </cell>
          <cell r="C64">
            <v>5425.5800000000017</v>
          </cell>
          <cell r="D64">
            <v>5337.0300000000016</v>
          </cell>
          <cell r="E64">
            <v>88.55</v>
          </cell>
        </row>
        <row r="65">
          <cell r="A65" t="str">
            <v>18100</v>
          </cell>
          <cell r="B65" t="str">
            <v>Bremerton</v>
          </cell>
          <cell r="C65">
            <v>5306.6699999999992</v>
          </cell>
          <cell r="D65">
            <v>5142.9999999999991</v>
          </cell>
          <cell r="E65">
            <v>163.67000000000002</v>
          </cell>
        </row>
        <row r="66">
          <cell r="A66" t="str">
            <v>31016</v>
          </cell>
          <cell r="B66" t="str">
            <v>Arlington</v>
          </cell>
          <cell r="C66">
            <v>5270.2100000000009</v>
          </cell>
          <cell r="D66">
            <v>5200.6500000000005</v>
          </cell>
          <cell r="E66">
            <v>69.56</v>
          </cell>
        </row>
        <row r="67">
          <cell r="A67">
            <v>27</v>
          </cell>
        </row>
        <row r="68">
          <cell r="A68" t="str">
            <v>3,000-4,999</v>
          </cell>
        </row>
        <row r="69">
          <cell r="A69" t="str">
            <v>39208</v>
          </cell>
          <cell r="B69" t="str">
            <v>West Valley (Yak)</v>
          </cell>
          <cell r="C69">
            <v>4887.3500000000004</v>
          </cell>
          <cell r="D69">
            <v>4810.2400000000007</v>
          </cell>
          <cell r="E69">
            <v>77.11</v>
          </cell>
        </row>
        <row r="70">
          <cell r="A70" t="str">
            <v>24019</v>
          </cell>
          <cell r="B70" t="str">
            <v>Omak</v>
          </cell>
          <cell r="C70">
            <v>4847.9799999999996</v>
          </cell>
          <cell r="D70">
            <v>4792.6499999999996</v>
          </cell>
          <cell r="E70">
            <v>55.33</v>
          </cell>
        </row>
        <row r="71">
          <cell r="A71" t="str">
            <v>08458</v>
          </cell>
          <cell r="B71" t="str">
            <v>Kelso</v>
          </cell>
          <cell r="C71">
            <v>4817.24</v>
          </cell>
          <cell r="D71">
            <v>4742.91</v>
          </cell>
          <cell r="E71">
            <v>74.33</v>
          </cell>
        </row>
        <row r="72">
          <cell r="A72" t="str">
            <v>37502</v>
          </cell>
          <cell r="B72" t="str">
            <v>Ferndale</v>
          </cell>
          <cell r="C72">
            <v>4693.21</v>
          </cell>
          <cell r="D72">
            <v>4621.7700000000004</v>
          </cell>
          <cell r="E72">
            <v>71.44</v>
          </cell>
        </row>
        <row r="73">
          <cell r="A73" t="str">
            <v>32360</v>
          </cell>
          <cell r="B73" t="str">
            <v>Cheney</v>
          </cell>
          <cell r="C73">
            <v>4364.7</v>
          </cell>
          <cell r="D73">
            <v>4247.1399999999994</v>
          </cell>
          <cell r="E73">
            <v>117.56</v>
          </cell>
        </row>
        <row r="74">
          <cell r="A74" t="str">
            <v>31401</v>
          </cell>
          <cell r="B74" t="str">
            <v>Stanwood</v>
          </cell>
          <cell r="C74">
            <v>4334.29</v>
          </cell>
          <cell r="D74">
            <v>4254.62</v>
          </cell>
          <cell r="E74">
            <v>79.67</v>
          </cell>
        </row>
        <row r="75">
          <cell r="A75" t="str">
            <v>17400</v>
          </cell>
          <cell r="B75" t="str">
            <v>Mercer Island</v>
          </cell>
          <cell r="C75">
            <v>4268.3099999999995</v>
          </cell>
          <cell r="D75">
            <v>4227.53</v>
          </cell>
          <cell r="E75">
            <v>40.78</v>
          </cell>
        </row>
        <row r="76">
          <cell r="A76" t="str">
            <v>23309</v>
          </cell>
          <cell r="B76" t="str">
            <v>Shelton</v>
          </cell>
          <cell r="C76">
            <v>4250.01</v>
          </cell>
          <cell r="D76">
            <v>4118.59</v>
          </cell>
          <cell r="E76">
            <v>131.41999999999999</v>
          </cell>
        </row>
        <row r="77">
          <cell r="A77" t="str">
            <v>29101</v>
          </cell>
          <cell r="B77" t="str">
            <v>Sedro Woolley</v>
          </cell>
          <cell r="C77">
            <v>4234.5499999999993</v>
          </cell>
          <cell r="D77">
            <v>4161.4399999999996</v>
          </cell>
          <cell r="E77">
            <v>73.11</v>
          </cell>
        </row>
        <row r="78">
          <cell r="A78" t="str">
            <v>32361</v>
          </cell>
          <cell r="B78" t="str">
            <v>East Valley (Spok</v>
          </cell>
          <cell r="C78">
            <v>4191.5300000000007</v>
          </cell>
          <cell r="D78">
            <v>4095.9700000000003</v>
          </cell>
          <cell r="E78">
            <v>95.56</v>
          </cell>
        </row>
        <row r="79">
          <cell r="A79" t="str">
            <v>01147</v>
          </cell>
          <cell r="B79" t="str">
            <v>Othello</v>
          </cell>
          <cell r="C79">
            <v>4158.1439999999993</v>
          </cell>
          <cell r="D79">
            <v>4028.5839999999994</v>
          </cell>
          <cell r="E79">
            <v>129.56</v>
          </cell>
        </row>
        <row r="80">
          <cell r="A80" t="str">
            <v>39202</v>
          </cell>
          <cell r="B80" t="str">
            <v>Toppenish</v>
          </cell>
          <cell r="C80">
            <v>4143.924</v>
          </cell>
          <cell r="D80">
            <v>4085.5840000000003</v>
          </cell>
          <cell r="E80">
            <v>58.34</v>
          </cell>
        </row>
        <row r="81">
          <cell r="A81" t="str">
            <v>17216</v>
          </cell>
          <cell r="B81" t="str">
            <v>Enumclaw</v>
          </cell>
          <cell r="C81">
            <v>3895.6200000000003</v>
          </cell>
          <cell r="D81">
            <v>3844.8500000000004</v>
          </cell>
          <cell r="E81">
            <v>50.769999999999996</v>
          </cell>
        </row>
        <row r="82">
          <cell r="A82" t="str">
            <v>05121</v>
          </cell>
          <cell r="B82" t="str">
            <v>Port Angeles</v>
          </cell>
          <cell r="C82">
            <v>3844.0099999999998</v>
          </cell>
          <cell r="D82">
            <v>3785.89</v>
          </cell>
          <cell r="E82">
            <v>58.120000000000005</v>
          </cell>
        </row>
        <row r="83">
          <cell r="A83" t="str">
            <v>32363</v>
          </cell>
          <cell r="B83" t="str">
            <v>West Valley (Spok</v>
          </cell>
          <cell r="C83">
            <v>3795.8799999999997</v>
          </cell>
          <cell r="D83">
            <v>3723.22</v>
          </cell>
          <cell r="E83">
            <v>72.66</v>
          </cell>
        </row>
        <row r="84">
          <cell r="A84" t="str">
            <v>18303</v>
          </cell>
          <cell r="B84" t="str">
            <v>Bainbridge</v>
          </cell>
          <cell r="C84">
            <v>3762.38</v>
          </cell>
          <cell r="D84">
            <v>3706.05</v>
          </cell>
          <cell r="E84">
            <v>56.33</v>
          </cell>
        </row>
        <row r="85">
          <cell r="A85" t="str">
            <v>29100</v>
          </cell>
          <cell r="B85" t="str">
            <v>Burlington Edison</v>
          </cell>
          <cell r="C85">
            <v>3694.42</v>
          </cell>
          <cell r="D85">
            <v>3643.64</v>
          </cell>
          <cell r="E85">
            <v>50.78</v>
          </cell>
        </row>
        <row r="86">
          <cell r="A86" t="str">
            <v>21401</v>
          </cell>
          <cell r="B86" t="str">
            <v>Centralia</v>
          </cell>
          <cell r="C86">
            <v>3675.2300000000005</v>
          </cell>
          <cell r="D86">
            <v>3574.8900000000003</v>
          </cell>
          <cell r="E86">
            <v>100.34</v>
          </cell>
        </row>
        <row r="87">
          <cell r="A87" t="str">
            <v>39200</v>
          </cell>
          <cell r="B87" t="str">
            <v>Grandview</v>
          </cell>
          <cell r="C87">
            <v>3645.71</v>
          </cell>
          <cell r="D87">
            <v>3590.82</v>
          </cell>
          <cell r="E87">
            <v>54.89</v>
          </cell>
        </row>
        <row r="88">
          <cell r="A88" t="str">
            <v>27417</v>
          </cell>
          <cell r="B88" t="str">
            <v>Fife</v>
          </cell>
          <cell r="C88">
            <v>3491.7900000000004</v>
          </cell>
          <cell r="D88">
            <v>3418.7900000000004</v>
          </cell>
          <cell r="E88">
            <v>73</v>
          </cell>
        </row>
        <row r="89">
          <cell r="A89" t="str">
            <v>27416</v>
          </cell>
          <cell r="B89" t="str">
            <v>White River</v>
          </cell>
          <cell r="C89">
            <v>3464.5700000000006</v>
          </cell>
          <cell r="D89">
            <v>3414.2700000000004</v>
          </cell>
          <cell r="E89">
            <v>50.300000000000004</v>
          </cell>
        </row>
        <row r="90">
          <cell r="A90" t="str">
            <v>39119</v>
          </cell>
          <cell r="B90" t="str">
            <v>Selah</v>
          </cell>
          <cell r="C90">
            <v>3463.4049999999997</v>
          </cell>
          <cell r="D90">
            <v>3418.7449999999999</v>
          </cell>
          <cell r="E90">
            <v>44.660000000000004</v>
          </cell>
        </row>
        <row r="91">
          <cell r="A91" t="str">
            <v>39207</v>
          </cell>
          <cell r="B91" t="str">
            <v>Wapato</v>
          </cell>
          <cell r="C91">
            <v>3359.05</v>
          </cell>
          <cell r="D91">
            <v>3299.28</v>
          </cell>
          <cell r="E91">
            <v>59.769999999999996</v>
          </cell>
        </row>
        <row r="92">
          <cell r="A92" t="str">
            <v>14005</v>
          </cell>
          <cell r="B92" t="str">
            <v>Aberdeen</v>
          </cell>
          <cell r="C92">
            <v>3316.33</v>
          </cell>
          <cell r="D92">
            <v>3227.13</v>
          </cell>
          <cell r="E92">
            <v>89.2</v>
          </cell>
        </row>
        <row r="93">
          <cell r="A93" t="str">
            <v>17407</v>
          </cell>
          <cell r="B93" t="str">
            <v>Riverview</v>
          </cell>
          <cell r="C93">
            <v>3151.68</v>
          </cell>
          <cell r="D93">
            <v>3093.8999999999996</v>
          </cell>
          <cell r="E93">
            <v>57.78</v>
          </cell>
        </row>
        <row r="94">
          <cell r="A94" t="str">
            <v>06112</v>
          </cell>
          <cell r="B94" t="str">
            <v>Washougal</v>
          </cell>
          <cell r="C94">
            <v>3059.7099999999996</v>
          </cell>
          <cell r="D94">
            <v>3034.49</v>
          </cell>
          <cell r="E94">
            <v>25.22</v>
          </cell>
        </row>
        <row r="95">
          <cell r="A95" t="str">
            <v>39090</v>
          </cell>
          <cell r="B95" t="str">
            <v>East Valley (Yak)</v>
          </cell>
          <cell r="C95">
            <v>3049.6660000000002</v>
          </cell>
          <cell r="D95">
            <v>3018.6660000000002</v>
          </cell>
          <cell r="E95">
            <v>31</v>
          </cell>
        </row>
        <row r="96">
          <cell r="A96" t="str">
            <v>19401</v>
          </cell>
          <cell r="B96" t="str">
            <v>Ellensburg</v>
          </cell>
          <cell r="C96">
            <v>3043.02</v>
          </cell>
          <cell r="D96">
            <v>2973.02</v>
          </cell>
          <cell r="E96">
            <v>70</v>
          </cell>
        </row>
        <row r="97">
          <cell r="A97" t="str">
            <v>17406</v>
          </cell>
          <cell r="B97" t="str">
            <v>Tukwila</v>
          </cell>
          <cell r="C97">
            <v>3033.73</v>
          </cell>
          <cell r="D97">
            <v>2988.5</v>
          </cell>
          <cell r="E97">
            <v>45.230000000000004</v>
          </cell>
        </row>
        <row r="98">
          <cell r="A98">
            <v>29</v>
          </cell>
        </row>
        <row r="99">
          <cell r="A99" t="str">
            <v>2,000-2,999</v>
          </cell>
        </row>
        <row r="100">
          <cell r="A100" t="str">
            <v>21302</v>
          </cell>
          <cell r="B100" t="str">
            <v>Chehalis</v>
          </cell>
          <cell r="C100">
            <v>2985.38</v>
          </cell>
          <cell r="D100">
            <v>2781.25</v>
          </cell>
          <cell r="E100">
            <v>204.13</v>
          </cell>
        </row>
        <row r="101">
          <cell r="A101" t="str">
            <v>27001</v>
          </cell>
          <cell r="B101" t="str">
            <v>Steilacoom Hist.</v>
          </cell>
          <cell r="C101">
            <v>2954.15</v>
          </cell>
          <cell r="D101">
            <v>2892.71</v>
          </cell>
          <cell r="E101">
            <v>61.44</v>
          </cell>
        </row>
        <row r="102">
          <cell r="A102" t="str">
            <v>05402</v>
          </cell>
          <cell r="B102" t="str">
            <v>Quillayute Valley</v>
          </cell>
          <cell r="C102">
            <v>2943.22</v>
          </cell>
          <cell r="D102">
            <v>2928.33</v>
          </cell>
          <cell r="E102">
            <v>14.89</v>
          </cell>
        </row>
        <row r="103">
          <cell r="A103" t="str">
            <v>13144</v>
          </cell>
          <cell r="B103" t="str">
            <v>Quincy</v>
          </cell>
          <cell r="C103">
            <v>2894.08</v>
          </cell>
          <cell r="D103">
            <v>2834.5299999999997</v>
          </cell>
          <cell r="E103">
            <v>59.55</v>
          </cell>
        </row>
        <row r="104">
          <cell r="A104" t="str">
            <v>37504</v>
          </cell>
          <cell r="B104" t="str">
            <v>Lynden</v>
          </cell>
          <cell r="C104">
            <v>2808.59</v>
          </cell>
          <cell r="D104">
            <v>2744.71</v>
          </cell>
          <cell r="E104">
            <v>63.879999999999995</v>
          </cell>
        </row>
        <row r="105">
          <cell r="A105" t="str">
            <v>03116</v>
          </cell>
          <cell r="B105" t="str">
            <v>Prosser</v>
          </cell>
          <cell r="C105">
            <v>2798.09</v>
          </cell>
          <cell r="D105">
            <v>2760.54</v>
          </cell>
          <cell r="E105">
            <v>37.549999999999997</v>
          </cell>
        </row>
        <row r="106">
          <cell r="A106" t="str">
            <v>05323</v>
          </cell>
          <cell r="B106" t="str">
            <v>Sequim</v>
          </cell>
          <cell r="C106">
            <v>2769.28</v>
          </cell>
          <cell r="D106">
            <v>2707.0600000000004</v>
          </cell>
          <cell r="E106">
            <v>62.22</v>
          </cell>
        </row>
        <row r="107">
          <cell r="A107" t="str">
            <v>29103</v>
          </cell>
          <cell r="B107" t="str">
            <v>Anacortes</v>
          </cell>
          <cell r="C107">
            <v>2688.78</v>
          </cell>
          <cell r="D107">
            <v>2642.1200000000003</v>
          </cell>
          <cell r="E107">
            <v>46.66</v>
          </cell>
        </row>
        <row r="108">
          <cell r="A108" t="str">
            <v>02250</v>
          </cell>
          <cell r="B108" t="str">
            <v>Clarkston</v>
          </cell>
          <cell r="C108">
            <v>2631.0020000000004</v>
          </cell>
          <cell r="D108">
            <v>2587.6720000000005</v>
          </cell>
          <cell r="E108">
            <v>43.33</v>
          </cell>
        </row>
        <row r="109">
          <cell r="A109" t="str">
            <v>38267</v>
          </cell>
          <cell r="B109" t="str">
            <v>Pullman</v>
          </cell>
          <cell r="C109">
            <v>2568.13</v>
          </cell>
          <cell r="D109">
            <v>2505.02</v>
          </cell>
          <cell r="E109">
            <v>63.11</v>
          </cell>
        </row>
        <row r="110">
          <cell r="A110" t="str">
            <v>32414</v>
          </cell>
          <cell r="B110" t="str">
            <v>Deer Park</v>
          </cell>
          <cell r="C110">
            <v>2481.4</v>
          </cell>
          <cell r="D110">
            <v>2447.1800000000003</v>
          </cell>
          <cell r="E110">
            <v>34.22</v>
          </cell>
        </row>
        <row r="111">
          <cell r="A111" t="str">
            <v>13165</v>
          </cell>
          <cell r="B111" t="str">
            <v>Ephrata</v>
          </cell>
          <cell r="C111">
            <v>2401.7400000000002</v>
          </cell>
          <cell r="D111">
            <v>2361.7600000000002</v>
          </cell>
          <cell r="E111">
            <v>39.979999999999997</v>
          </cell>
        </row>
        <row r="112">
          <cell r="A112" t="str">
            <v>27344</v>
          </cell>
          <cell r="B112" t="str">
            <v>Orting</v>
          </cell>
          <cell r="C112">
            <v>2303.2699999999995</v>
          </cell>
          <cell r="D112">
            <v>2260.9399999999996</v>
          </cell>
          <cell r="E112">
            <v>42.33</v>
          </cell>
        </row>
        <row r="113">
          <cell r="A113" t="str">
            <v>13073</v>
          </cell>
          <cell r="B113" t="str">
            <v>Wahluke</v>
          </cell>
          <cell r="C113">
            <v>2242.41</v>
          </cell>
          <cell r="D113">
            <v>2207.0699999999997</v>
          </cell>
          <cell r="E113">
            <v>35.340000000000003</v>
          </cell>
        </row>
        <row r="114">
          <cell r="A114" t="str">
            <v>31306</v>
          </cell>
          <cell r="B114" t="str">
            <v>Lakewood</v>
          </cell>
          <cell r="C114">
            <v>2237.5300000000002</v>
          </cell>
          <cell r="D114">
            <v>2207.42</v>
          </cell>
          <cell r="E114">
            <v>30.11</v>
          </cell>
        </row>
        <row r="115">
          <cell r="A115" t="str">
            <v>08404</v>
          </cell>
          <cell r="B115" t="str">
            <v>Woodland</v>
          </cell>
          <cell r="C115">
            <v>2237.2700000000004</v>
          </cell>
          <cell r="D115">
            <v>2211.6000000000004</v>
          </cell>
          <cell r="E115">
            <v>25.67</v>
          </cell>
        </row>
        <row r="116">
          <cell r="A116" t="str">
            <v>34401</v>
          </cell>
          <cell r="B116" t="str">
            <v>Rochester</v>
          </cell>
          <cell r="C116">
            <v>2227.4499999999994</v>
          </cell>
          <cell r="D116">
            <v>2187.9999999999995</v>
          </cell>
          <cell r="E116">
            <v>39.450000000000003</v>
          </cell>
        </row>
        <row r="117">
          <cell r="A117" t="str">
            <v>06122</v>
          </cell>
          <cell r="B117" t="str">
            <v>Ridgefield</v>
          </cell>
          <cell r="C117">
            <v>2208.04</v>
          </cell>
          <cell r="D117">
            <v>2208.04</v>
          </cell>
          <cell r="E117">
            <v>0</v>
          </cell>
        </row>
        <row r="118">
          <cell r="A118" t="str">
            <v>11051</v>
          </cell>
          <cell r="B118" t="str">
            <v>North Franklin</v>
          </cell>
          <cell r="C118">
            <v>2114.2139999999999</v>
          </cell>
          <cell r="D118">
            <v>2060.8339999999998</v>
          </cell>
          <cell r="E118">
            <v>53.38</v>
          </cell>
        </row>
        <row r="119">
          <cell r="A119" t="str">
            <v>37503</v>
          </cell>
          <cell r="B119" t="str">
            <v>Blaine</v>
          </cell>
          <cell r="C119">
            <v>2107.87</v>
          </cell>
          <cell r="D119">
            <v>2050.21</v>
          </cell>
          <cell r="E119">
            <v>57.66</v>
          </cell>
        </row>
        <row r="120">
          <cell r="A120" t="str">
            <v>23403</v>
          </cell>
          <cell r="B120" t="str">
            <v>North Mason</v>
          </cell>
          <cell r="C120">
            <v>2079.11</v>
          </cell>
          <cell r="D120">
            <v>2019.6700000000003</v>
          </cell>
          <cell r="E120">
            <v>59.44</v>
          </cell>
        </row>
        <row r="121">
          <cell r="A121" t="str">
            <v>31332</v>
          </cell>
          <cell r="B121" t="str">
            <v>Granite Falls</v>
          </cell>
          <cell r="C121">
            <v>2003.1499999999999</v>
          </cell>
          <cell r="D121">
            <v>1977.1499999999999</v>
          </cell>
          <cell r="E121">
            <v>26</v>
          </cell>
        </row>
        <row r="122">
          <cell r="A122">
            <v>22</v>
          </cell>
        </row>
        <row r="123">
          <cell r="A123" t="str">
            <v>1,000-1,999</v>
          </cell>
        </row>
        <row r="124">
          <cell r="A124" t="str">
            <v>31311</v>
          </cell>
          <cell r="B124" t="str">
            <v>Sultan</v>
          </cell>
          <cell r="C124">
            <v>1952.09</v>
          </cell>
          <cell r="D124">
            <v>1927.54</v>
          </cell>
          <cell r="E124">
            <v>24.55</v>
          </cell>
        </row>
        <row r="125">
          <cell r="A125" t="str">
            <v>27404</v>
          </cell>
          <cell r="B125" t="str">
            <v>Eatonville</v>
          </cell>
          <cell r="C125">
            <v>1843.89</v>
          </cell>
          <cell r="D125">
            <v>1818.01</v>
          </cell>
          <cell r="E125">
            <v>25.880000000000003</v>
          </cell>
        </row>
        <row r="126">
          <cell r="A126" t="str">
            <v>37507</v>
          </cell>
          <cell r="B126" t="str">
            <v>Mount Baker</v>
          </cell>
          <cell r="C126">
            <v>1832.04</v>
          </cell>
          <cell r="D126">
            <v>1792.7</v>
          </cell>
          <cell r="E126">
            <v>39.340000000000003</v>
          </cell>
        </row>
        <row r="127">
          <cell r="A127" t="str">
            <v>33115</v>
          </cell>
          <cell r="B127" t="str">
            <v>Colville</v>
          </cell>
          <cell r="C127">
            <v>1820.0600000000002</v>
          </cell>
          <cell r="D127">
            <v>1774.6100000000001</v>
          </cell>
          <cell r="E127">
            <v>45.45</v>
          </cell>
        </row>
        <row r="128">
          <cell r="A128" t="str">
            <v>06098</v>
          </cell>
          <cell r="B128" t="str">
            <v>Hockinson</v>
          </cell>
          <cell r="C128">
            <v>1797.3500000000001</v>
          </cell>
          <cell r="D128">
            <v>1783.0200000000002</v>
          </cell>
          <cell r="E128">
            <v>14.33</v>
          </cell>
        </row>
        <row r="129">
          <cell r="A129" t="str">
            <v>32326</v>
          </cell>
          <cell r="B129" t="str">
            <v>Medical Lake</v>
          </cell>
          <cell r="C129">
            <v>1795.7799999999997</v>
          </cell>
          <cell r="D129">
            <v>1759.4399999999998</v>
          </cell>
          <cell r="E129">
            <v>36.339999999999996</v>
          </cell>
        </row>
        <row r="130">
          <cell r="A130" t="str">
            <v>14028</v>
          </cell>
          <cell r="B130" t="str">
            <v>Hoquiam</v>
          </cell>
          <cell r="C130">
            <v>1691.94</v>
          </cell>
          <cell r="D130">
            <v>1663.16</v>
          </cell>
          <cell r="E130">
            <v>28.78</v>
          </cell>
        </row>
        <row r="131">
          <cell r="A131" t="str">
            <v>13160</v>
          </cell>
          <cell r="B131" t="str">
            <v>Royal</v>
          </cell>
          <cell r="C131">
            <v>1678.6299999999999</v>
          </cell>
          <cell r="D131">
            <v>1656.4099999999999</v>
          </cell>
          <cell r="E131">
            <v>22.22</v>
          </cell>
        </row>
        <row r="132">
          <cell r="A132" t="str">
            <v>37505</v>
          </cell>
          <cell r="B132" t="str">
            <v>Meridian</v>
          </cell>
          <cell r="C132">
            <v>1667.37</v>
          </cell>
          <cell r="D132">
            <v>1636.59</v>
          </cell>
          <cell r="E132">
            <v>30.78</v>
          </cell>
        </row>
        <row r="133">
          <cell r="A133" t="str">
            <v>37506</v>
          </cell>
          <cell r="B133" t="str">
            <v>Nooksack Valley</v>
          </cell>
          <cell r="C133">
            <v>1594.84</v>
          </cell>
          <cell r="D133">
            <v>1552.51</v>
          </cell>
          <cell r="E133">
            <v>42.33</v>
          </cell>
        </row>
        <row r="134">
          <cell r="A134" t="str">
            <v>06101</v>
          </cell>
          <cell r="B134" t="str">
            <v>Lacenter</v>
          </cell>
          <cell r="C134">
            <v>1530.17</v>
          </cell>
          <cell r="D134">
            <v>1530.17</v>
          </cell>
          <cell r="E134">
            <v>0</v>
          </cell>
        </row>
        <row r="135">
          <cell r="A135" t="str">
            <v>17402</v>
          </cell>
          <cell r="B135" t="str">
            <v>Vashon Island</v>
          </cell>
          <cell r="C135">
            <v>1512.5000000000002</v>
          </cell>
          <cell r="D135">
            <v>1499.2800000000002</v>
          </cell>
          <cell r="E135">
            <v>13.22</v>
          </cell>
        </row>
        <row r="136">
          <cell r="A136" t="str">
            <v>39204</v>
          </cell>
          <cell r="B136" t="str">
            <v>Granger</v>
          </cell>
          <cell r="C136">
            <v>1504.0500000000002</v>
          </cell>
          <cell r="D136">
            <v>1475.39</v>
          </cell>
          <cell r="E136">
            <v>28.660000000000004</v>
          </cell>
        </row>
        <row r="137">
          <cell r="A137" t="str">
            <v>04222</v>
          </cell>
          <cell r="B137" t="str">
            <v>Cashmere</v>
          </cell>
          <cell r="C137">
            <v>1502.3240000000001</v>
          </cell>
          <cell r="D137">
            <v>1488.434</v>
          </cell>
          <cell r="E137">
            <v>13.889999999999999</v>
          </cell>
        </row>
        <row r="138">
          <cell r="A138" t="str">
            <v>14068</v>
          </cell>
          <cell r="B138" t="str">
            <v>Elma</v>
          </cell>
          <cell r="C138">
            <v>1499.3140000000001</v>
          </cell>
          <cell r="D138">
            <v>1462.9840000000002</v>
          </cell>
          <cell r="E138">
            <v>36.33</v>
          </cell>
        </row>
        <row r="139">
          <cell r="A139" t="str">
            <v>32416</v>
          </cell>
          <cell r="B139" t="str">
            <v>Riverside</v>
          </cell>
          <cell r="C139">
            <v>1489.4</v>
          </cell>
          <cell r="D139">
            <v>1466.96</v>
          </cell>
          <cell r="E139">
            <v>22.439999999999998</v>
          </cell>
        </row>
        <row r="140">
          <cell r="A140" t="str">
            <v>27343</v>
          </cell>
          <cell r="B140" t="str">
            <v>Dieringer</v>
          </cell>
          <cell r="C140">
            <v>1482.8500000000001</v>
          </cell>
          <cell r="D140">
            <v>1459.96</v>
          </cell>
          <cell r="E140">
            <v>22.89</v>
          </cell>
        </row>
        <row r="141">
          <cell r="A141" t="str">
            <v>03052</v>
          </cell>
          <cell r="B141" t="str">
            <v>Kiona Benton</v>
          </cell>
          <cell r="C141">
            <v>1454.48</v>
          </cell>
          <cell r="D141">
            <v>1437.93</v>
          </cell>
          <cell r="E141">
            <v>16.55</v>
          </cell>
        </row>
        <row r="142">
          <cell r="A142" t="str">
            <v>32325</v>
          </cell>
          <cell r="B142" t="str">
            <v>Nine Mile Falls</v>
          </cell>
          <cell r="C142">
            <v>1448.81</v>
          </cell>
          <cell r="D142">
            <v>1423.47</v>
          </cell>
          <cell r="E142">
            <v>25.34</v>
          </cell>
        </row>
        <row r="143">
          <cell r="A143" t="str">
            <v>04129</v>
          </cell>
          <cell r="B143" t="str">
            <v>Lake Chelan</v>
          </cell>
          <cell r="C143">
            <v>1444.6100000000001</v>
          </cell>
          <cell r="D143">
            <v>1420.94</v>
          </cell>
          <cell r="E143">
            <v>23.67</v>
          </cell>
        </row>
        <row r="144">
          <cell r="A144" t="str">
            <v>15206</v>
          </cell>
          <cell r="B144" t="str">
            <v>South Whidbey</v>
          </cell>
          <cell r="C144">
            <v>1405.79</v>
          </cell>
          <cell r="D144">
            <v>1394.23</v>
          </cell>
          <cell r="E144">
            <v>11.56</v>
          </cell>
        </row>
        <row r="145">
          <cell r="A145" t="str">
            <v>39205</v>
          </cell>
          <cell r="B145" t="str">
            <v>Zillah</v>
          </cell>
          <cell r="C145">
            <v>1331.4899999999998</v>
          </cell>
          <cell r="D145">
            <v>1320.0499999999997</v>
          </cell>
          <cell r="E145">
            <v>11.440000000000001</v>
          </cell>
        </row>
        <row r="146">
          <cell r="A146" t="str">
            <v>39003</v>
          </cell>
          <cell r="B146" t="str">
            <v>Naches Valley</v>
          </cell>
          <cell r="C146">
            <v>1305.78</v>
          </cell>
          <cell r="D146">
            <v>1299.22</v>
          </cell>
          <cell r="E146">
            <v>6.56</v>
          </cell>
        </row>
        <row r="147">
          <cell r="A147" t="str">
            <v>14066</v>
          </cell>
          <cell r="B147" t="str">
            <v>Montesano</v>
          </cell>
          <cell r="C147">
            <v>1280.6199999999997</v>
          </cell>
          <cell r="D147">
            <v>1252.2899999999997</v>
          </cell>
          <cell r="E147">
            <v>28.33</v>
          </cell>
        </row>
        <row r="148">
          <cell r="A148" t="str">
            <v>08401</v>
          </cell>
          <cell r="B148" t="str">
            <v>Castle Rock</v>
          </cell>
          <cell r="C148">
            <v>1264.68</v>
          </cell>
          <cell r="D148">
            <v>1245.24</v>
          </cell>
          <cell r="E148">
            <v>19.440000000000001</v>
          </cell>
        </row>
        <row r="149">
          <cell r="A149" t="str">
            <v>04228</v>
          </cell>
          <cell r="B149" t="str">
            <v>Cascade</v>
          </cell>
          <cell r="C149">
            <v>1252.0840000000001</v>
          </cell>
          <cell r="D149">
            <v>1239.5240000000001</v>
          </cell>
          <cell r="E149">
            <v>12.56</v>
          </cell>
        </row>
        <row r="150">
          <cell r="A150" t="str">
            <v>20405</v>
          </cell>
          <cell r="B150" t="str">
            <v>White Salmon</v>
          </cell>
          <cell r="C150">
            <v>1229.8900000000003</v>
          </cell>
          <cell r="D150">
            <v>1229.8900000000003</v>
          </cell>
          <cell r="E150">
            <v>0</v>
          </cell>
        </row>
        <row r="151">
          <cell r="A151" t="str">
            <v>39203</v>
          </cell>
          <cell r="B151" t="str">
            <v>Highland</v>
          </cell>
          <cell r="C151">
            <v>1193.248</v>
          </cell>
          <cell r="D151">
            <v>1172.018</v>
          </cell>
          <cell r="E151">
            <v>21.23</v>
          </cell>
        </row>
        <row r="152">
          <cell r="A152" t="str">
            <v>34402</v>
          </cell>
          <cell r="B152" t="str">
            <v>Tenino</v>
          </cell>
          <cell r="C152">
            <v>1172.9000000000001</v>
          </cell>
          <cell r="D152">
            <v>1149.1300000000001</v>
          </cell>
          <cell r="E152">
            <v>23.77</v>
          </cell>
        </row>
        <row r="153">
          <cell r="A153" t="str">
            <v>16050</v>
          </cell>
          <cell r="B153" t="str">
            <v>Port Townsend</v>
          </cell>
          <cell r="C153">
            <v>1172.1699999999998</v>
          </cell>
          <cell r="D153">
            <v>1151.3899999999999</v>
          </cell>
          <cell r="E153">
            <v>20.78</v>
          </cell>
        </row>
        <row r="154">
          <cell r="A154" t="str">
            <v>24404</v>
          </cell>
          <cell r="B154" t="str">
            <v>Tonasket</v>
          </cell>
          <cell r="C154">
            <v>1112.5360000000001</v>
          </cell>
          <cell r="D154">
            <v>1098.5360000000001</v>
          </cell>
          <cell r="E154">
            <v>14</v>
          </cell>
        </row>
        <row r="155">
          <cell r="A155" t="str">
            <v>24105</v>
          </cell>
          <cell r="B155" t="str">
            <v>Okanogan</v>
          </cell>
          <cell r="C155">
            <v>1100.1199999999999</v>
          </cell>
          <cell r="D155">
            <v>1066.75</v>
          </cell>
          <cell r="E155">
            <v>33.370000000000005</v>
          </cell>
        </row>
        <row r="156">
          <cell r="A156" t="str">
            <v>26056</v>
          </cell>
          <cell r="B156" t="str">
            <v>Newport</v>
          </cell>
          <cell r="C156">
            <v>1089.2300000000002</v>
          </cell>
          <cell r="D156">
            <v>1069.5600000000002</v>
          </cell>
          <cell r="E156">
            <v>19.670000000000002</v>
          </cell>
        </row>
        <row r="157">
          <cell r="A157" t="str">
            <v>16049</v>
          </cell>
          <cell r="B157" t="str">
            <v>Chimacum</v>
          </cell>
          <cell r="C157">
            <v>1068.1599999999996</v>
          </cell>
          <cell r="D157">
            <v>1052.0499999999997</v>
          </cell>
          <cell r="E157">
            <v>16.11</v>
          </cell>
        </row>
        <row r="158">
          <cell r="A158" t="str">
            <v>36250</v>
          </cell>
          <cell r="B158" t="str">
            <v>College Place</v>
          </cell>
          <cell r="C158">
            <v>1006.9699999999998</v>
          </cell>
          <cell r="D158">
            <v>987.41999999999985</v>
          </cell>
          <cell r="E158">
            <v>19.55</v>
          </cell>
        </row>
        <row r="159">
          <cell r="A159">
            <v>35</v>
          </cell>
        </row>
        <row r="160">
          <cell r="A160" t="str">
            <v>500-999</v>
          </cell>
        </row>
        <row r="161">
          <cell r="A161" t="str">
            <v>24111</v>
          </cell>
          <cell r="B161" t="str">
            <v>Brewster</v>
          </cell>
          <cell r="C161">
            <v>994.09500000000014</v>
          </cell>
          <cell r="D161">
            <v>957.20500000000015</v>
          </cell>
          <cell r="E161">
            <v>36.89</v>
          </cell>
        </row>
        <row r="162">
          <cell r="A162" t="str">
            <v>25101</v>
          </cell>
          <cell r="B162" t="str">
            <v>Ocean Beach</v>
          </cell>
          <cell r="C162">
            <v>974.81</v>
          </cell>
          <cell r="D162">
            <v>974.81</v>
          </cell>
          <cell r="E162">
            <v>0</v>
          </cell>
        </row>
        <row r="163">
          <cell r="A163" t="str">
            <v>13146</v>
          </cell>
          <cell r="B163" t="str">
            <v>Warden</v>
          </cell>
          <cell r="C163">
            <v>972.81499999999983</v>
          </cell>
          <cell r="D163">
            <v>959.14499999999987</v>
          </cell>
          <cell r="E163">
            <v>13.67</v>
          </cell>
        </row>
        <row r="164">
          <cell r="A164" t="str">
            <v>39209</v>
          </cell>
          <cell r="B164" t="str">
            <v>Mount Adams</v>
          </cell>
          <cell r="C164">
            <v>951.9</v>
          </cell>
          <cell r="D164">
            <v>937.23</v>
          </cell>
          <cell r="E164">
            <v>14.67</v>
          </cell>
        </row>
        <row r="165">
          <cell r="A165" t="str">
            <v>39120</v>
          </cell>
          <cell r="B165" t="str">
            <v>Mabton</v>
          </cell>
          <cell r="C165">
            <v>946.53000000000009</v>
          </cell>
          <cell r="D165">
            <v>935.75000000000011</v>
          </cell>
          <cell r="E165">
            <v>10.78</v>
          </cell>
        </row>
        <row r="166">
          <cell r="A166" t="str">
            <v>20404</v>
          </cell>
          <cell r="B166" t="str">
            <v>Goldendale</v>
          </cell>
          <cell r="C166">
            <v>906.73</v>
          </cell>
          <cell r="D166">
            <v>906.73</v>
          </cell>
          <cell r="E166">
            <v>0</v>
          </cell>
        </row>
        <row r="167">
          <cell r="A167" t="str">
            <v>32358</v>
          </cell>
          <cell r="B167" t="str">
            <v>Freeman</v>
          </cell>
          <cell r="C167">
            <v>906.1099999999999</v>
          </cell>
          <cell r="D167">
            <v>896.43999999999994</v>
          </cell>
          <cell r="E167">
            <v>9.67</v>
          </cell>
        </row>
        <row r="168">
          <cell r="A168" t="str">
            <v>19404</v>
          </cell>
          <cell r="B168" t="str">
            <v>Cle Elum-Roslyn</v>
          </cell>
          <cell r="C168">
            <v>903.63999999999987</v>
          </cell>
          <cell r="D168">
            <v>889.8599999999999</v>
          </cell>
          <cell r="E168">
            <v>13.78</v>
          </cell>
        </row>
        <row r="169">
          <cell r="A169" t="str">
            <v>03053</v>
          </cell>
          <cell r="B169" t="str">
            <v>Finley</v>
          </cell>
          <cell r="C169">
            <v>893.27</v>
          </cell>
          <cell r="D169">
            <v>881.61</v>
          </cell>
          <cell r="E169">
            <v>11.66</v>
          </cell>
        </row>
        <row r="170">
          <cell r="A170" t="str">
            <v>15204</v>
          </cell>
          <cell r="B170" t="str">
            <v>Coupeville</v>
          </cell>
          <cell r="C170">
            <v>892.74</v>
          </cell>
          <cell r="D170">
            <v>872.9</v>
          </cell>
          <cell r="E170">
            <v>19.84</v>
          </cell>
        </row>
        <row r="171">
          <cell r="A171" t="str">
            <v>08402</v>
          </cell>
          <cell r="B171" t="str">
            <v>Kalama</v>
          </cell>
          <cell r="C171">
            <v>892.09000000000015</v>
          </cell>
          <cell r="D171">
            <v>892.09000000000015</v>
          </cell>
          <cell r="E171">
            <v>0</v>
          </cell>
        </row>
        <row r="172">
          <cell r="A172" t="str">
            <v>33212</v>
          </cell>
          <cell r="B172" t="str">
            <v>Kettle Falls</v>
          </cell>
          <cell r="C172">
            <v>888.3599999999999</v>
          </cell>
          <cell r="D172">
            <v>879.8</v>
          </cell>
          <cell r="E172">
            <v>8.56</v>
          </cell>
        </row>
        <row r="173">
          <cell r="A173" t="str">
            <v>30303</v>
          </cell>
          <cell r="B173" t="str">
            <v>Stevenson-Carson</v>
          </cell>
          <cell r="C173">
            <v>887.92000000000007</v>
          </cell>
          <cell r="D173">
            <v>887.92000000000007</v>
          </cell>
          <cell r="E173">
            <v>0</v>
          </cell>
        </row>
        <row r="174">
          <cell r="A174" t="str">
            <v>33036</v>
          </cell>
          <cell r="B174" t="str">
            <v>Chewelah</v>
          </cell>
          <cell r="C174">
            <v>871.18</v>
          </cell>
          <cell r="D174">
            <v>856.84999999999991</v>
          </cell>
          <cell r="E174">
            <v>14.33</v>
          </cell>
        </row>
        <row r="175">
          <cell r="A175" t="str">
            <v>36400</v>
          </cell>
          <cell r="B175" t="str">
            <v>Columbia (Walla)</v>
          </cell>
          <cell r="C175">
            <v>846.41999999999985</v>
          </cell>
          <cell r="D175">
            <v>825.8599999999999</v>
          </cell>
          <cell r="E175">
            <v>20.56</v>
          </cell>
        </row>
        <row r="176">
          <cell r="A176" t="str">
            <v>09075</v>
          </cell>
          <cell r="B176" t="str">
            <v>Bridgeport</v>
          </cell>
          <cell r="C176">
            <v>835.45999999999992</v>
          </cell>
          <cell r="D176">
            <v>821.45999999999992</v>
          </cell>
          <cell r="E176">
            <v>14</v>
          </cell>
        </row>
        <row r="177">
          <cell r="A177" t="str">
            <v>34307</v>
          </cell>
          <cell r="B177" t="str">
            <v>Rainier</v>
          </cell>
          <cell r="C177">
            <v>816.32000000000016</v>
          </cell>
          <cell r="D177">
            <v>804.98000000000013</v>
          </cell>
          <cell r="E177">
            <v>11.34</v>
          </cell>
        </row>
        <row r="178">
          <cell r="A178" t="str">
            <v>28137</v>
          </cell>
          <cell r="B178" t="str">
            <v>Orcas</v>
          </cell>
          <cell r="C178">
            <v>812.88</v>
          </cell>
          <cell r="D178">
            <v>805.11</v>
          </cell>
          <cell r="E178">
            <v>7.7700000000000005</v>
          </cell>
        </row>
        <row r="179">
          <cell r="A179" t="str">
            <v>28149</v>
          </cell>
          <cell r="B179" t="str">
            <v>San Juan</v>
          </cell>
          <cell r="C179">
            <v>760.73000000000013</v>
          </cell>
          <cell r="D179">
            <v>753.29000000000008</v>
          </cell>
          <cell r="E179">
            <v>7.44</v>
          </cell>
        </row>
        <row r="180">
          <cell r="A180" t="str">
            <v>21014</v>
          </cell>
          <cell r="B180" t="str">
            <v>Napavine</v>
          </cell>
          <cell r="C180">
            <v>759.39999999999986</v>
          </cell>
          <cell r="D180">
            <v>749.39999999999986</v>
          </cell>
          <cell r="E180">
            <v>10</v>
          </cell>
        </row>
        <row r="181">
          <cell r="A181" t="str">
            <v>21237</v>
          </cell>
          <cell r="B181" t="str">
            <v>Toledo</v>
          </cell>
          <cell r="C181">
            <v>747.33</v>
          </cell>
          <cell r="D181">
            <v>740.11</v>
          </cell>
          <cell r="E181">
            <v>7.22</v>
          </cell>
        </row>
        <row r="182">
          <cell r="A182" t="str">
            <v>21300</v>
          </cell>
          <cell r="B182" t="str">
            <v>Onalaska</v>
          </cell>
          <cell r="C182">
            <v>744.43000000000006</v>
          </cell>
          <cell r="D182">
            <v>733.21</v>
          </cell>
          <cell r="E182">
            <v>11.22</v>
          </cell>
        </row>
        <row r="183">
          <cell r="A183" t="str">
            <v>13301</v>
          </cell>
          <cell r="B183" t="str">
            <v>Grand Coulee Dam</v>
          </cell>
          <cell r="C183">
            <v>730.98099999999999</v>
          </cell>
          <cell r="D183">
            <v>716.53099999999995</v>
          </cell>
          <cell r="E183">
            <v>14.45</v>
          </cell>
        </row>
        <row r="184">
          <cell r="A184" t="str">
            <v>23402</v>
          </cell>
          <cell r="B184" t="str">
            <v>Pioneer</v>
          </cell>
          <cell r="C184">
            <v>695.92</v>
          </cell>
          <cell r="D184">
            <v>651.26</v>
          </cell>
          <cell r="E184">
            <v>44.66</v>
          </cell>
        </row>
        <row r="185">
          <cell r="A185" t="str">
            <v>04019</v>
          </cell>
          <cell r="B185" t="str">
            <v>Manson</v>
          </cell>
          <cell r="C185">
            <v>678.51799999999992</v>
          </cell>
          <cell r="D185">
            <v>666.51799999999992</v>
          </cell>
          <cell r="E185">
            <v>12</v>
          </cell>
        </row>
        <row r="186">
          <cell r="A186" t="str">
            <v>14064</v>
          </cell>
          <cell r="B186" t="str">
            <v>North Beach</v>
          </cell>
          <cell r="C186">
            <v>673.3900000000001</v>
          </cell>
          <cell r="D186">
            <v>664.16000000000008</v>
          </cell>
          <cell r="E186">
            <v>9.23</v>
          </cell>
        </row>
        <row r="187">
          <cell r="A187" t="str">
            <v>19403</v>
          </cell>
          <cell r="B187" t="str">
            <v>Kittitas</v>
          </cell>
          <cell r="C187">
            <v>669.32999999999993</v>
          </cell>
          <cell r="D187">
            <v>647.43999999999994</v>
          </cell>
          <cell r="E187">
            <v>21.89</v>
          </cell>
        </row>
        <row r="188">
          <cell r="A188" t="str">
            <v>21232</v>
          </cell>
          <cell r="B188" t="str">
            <v>Winlock</v>
          </cell>
          <cell r="C188">
            <v>661.39</v>
          </cell>
          <cell r="D188">
            <v>649.72</v>
          </cell>
          <cell r="E188">
            <v>11.67</v>
          </cell>
        </row>
        <row r="189">
          <cell r="A189" t="str">
            <v>33070</v>
          </cell>
          <cell r="B189" t="str">
            <v>Valley</v>
          </cell>
          <cell r="C189">
            <v>651.44000000000017</v>
          </cell>
          <cell r="D189">
            <v>643.88000000000022</v>
          </cell>
          <cell r="E189">
            <v>7.5600000000000005</v>
          </cell>
        </row>
        <row r="190">
          <cell r="A190" t="str">
            <v>25116</v>
          </cell>
          <cell r="B190" t="str">
            <v>Raymond</v>
          </cell>
          <cell r="C190">
            <v>649.11999999999989</v>
          </cell>
          <cell r="D190">
            <v>638.44999999999993</v>
          </cell>
          <cell r="E190">
            <v>10.67</v>
          </cell>
        </row>
        <row r="191">
          <cell r="A191" t="str">
            <v>39002</v>
          </cell>
          <cell r="B191" t="str">
            <v>Union Gap</v>
          </cell>
          <cell r="C191">
            <v>637.11</v>
          </cell>
          <cell r="D191">
            <v>617.33000000000004</v>
          </cell>
          <cell r="E191">
            <v>19.78</v>
          </cell>
        </row>
        <row r="192">
          <cell r="A192" t="str">
            <v>14172</v>
          </cell>
          <cell r="B192" t="str">
            <v>Ocosta</v>
          </cell>
          <cell r="C192">
            <v>636.08000000000015</v>
          </cell>
          <cell r="D192">
            <v>630.63000000000011</v>
          </cell>
          <cell r="E192">
            <v>5.45</v>
          </cell>
        </row>
        <row r="193">
          <cell r="A193" t="str">
            <v>34324</v>
          </cell>
          <cell r="B193" t="str">
            <v>Griffin</v>
          </cell>
          <cell r="C193">
            <v>624.57000000000005</v>
          </cell>
          <cell r="D193">
            <v>613.34</v>
          </cell>
          <cell r="E193">
            <v>11.23</v>
          </cell>
        </row>
        <row r="194">
          <cell r="A194" t="str">
            <v>02420</v>
          </cell>
          <cell r="B194" t="str">
            <v>Asotin-Anatone</v>
          </cell>
          <cell r="C194">
            <v>612.55999999999995</v>
          </cell>
          <cell r="D194">
            <v>598.44999999999993</v>
          </cell>
          <cell r="E194">
            <v>14.11</v>
          </cell>
        </row>
        <row r="195">
          <cell r="A195" t="str">
            <v>29311</v>
          </cell>
          <cell r="B195" t="str">
            <v>La Conner</v>
          </cell>
          <cell r="C195">
            <v>601.81000000000006</v>
          </cell>
          <cell r="D195">
            <v>597.92000000000007</v>
          </cell>
          <cell r="E195">
            <v>3.89</v>
          </cell>
        </row>
        <row r="196">
          <cell r="A196" t="str">
            <v>22207</v>
          </cell>
          <cell r="B196" t="str">
            <v>Davenport</v>
          </cell>
          <cell r="C196">
            <v>592.19399999999996</v>
          </cell>
          <cell r="D196">
            <v>585.97399999999993</v>
          </cell>
          <cell r="E196">
            <v>6.2200000000000006</v>
          </cell>
        </row>
        <row r="197">
          <cell r="A197" t="str">
            <v>24350</v>
          </cell>
          <cell r="B197" t="str">
            <v>Methow Valley</v>
          </cell>
          <cell r="C197">
            <v>591.94000000000005</v>
          </cell>
          <cell r="D197">
            <v>591.94000000000005</v>
          </cell>
          <cell r="E197">
            <v>0</v>
          </cell>
        </row>
        <row r="198">
          <cell r="A198" t="str">
            <v>21226</v>
          </cell>
          <cell r="B198" t="str">
            <v>Adna</v>
          </cell>
          <cell r="C198">
            <v>591.67999999999995</v>
          </cell>
          <cell r="D198">
            <v>587.01</v>
          </cell>
          <cell r="E198">
            <v>4.67</v>
          </cell>
        </row>
        <row r="199">
          <cell r="A199" t="str">
            <v>38300</v>
          </cell>
          <cell r="B199" t="str">
            <v>Colfax</v>
          </cell>
          <cell r="C199">
            <v>587.59999999999991</v>
          </cell>
          <cell r="D199">
            <v>582.04</v>
          </cell>
          <cell r="E199">
            <v>5.5600000000000005</v>
          </cell>
        </row>
        <row r="200">
          <cell r="A200" t="str">
            <v>08130</v>
          </cell>
          <cell r="B200" t="str">
            <v>Toutle Lake</v>
          </cell>
          <cell r="C200">
            <v>586.68999999999983</v>
          </cell>
          <cell r="D200">
            <v>586.68999999999983</v>
          </cell>
          <cell r="E200">
            <v>0</v>
          </cell>
        </row>
        <row r="201">
          <cell r="A201" t="str">
            <v>25118</v>
          </cell>
          <cell r="B201" t="str">
            <v>South Bend</v>
          </cell>
          <cell r="C201">
            <v>582.24</v>
          </cell>
          <cell r="D201">
            <v>561.75</v>
          </cell>
          <cell r="E201">
            <v>20.49</v>
          </cell>
        </row>
        <row r="202">
          <cell r="A202" t="str">
            <v>24410</v>
          </cell>
          <cell r="B202" t="str">
            <v>Oroville</v>
          </cell>
          <cell r="C202">
            <v>575.4899999999999</v>
          </cell>
          <cell r="D202">
            <v>556.92999999999995</v>
          </cell>
          <cell r="E202">
            <v>18.559999999999999</v>
          </cell>
        </row>
        <row r="203">
          <cell r="A203" t="str">
            <v>22009</v>
          </cell>
          <cell r="B203" t="str">
            <v>Reardan</v>
          </cell>
          <cell r="C203">
            <v>574.38</v>
          </cell>
          <cell r="D203">
            <v>562.6</v>
          </cell>
          <cell r="E203">
            <v>11.780000000000001</v>
          </cell>
        </row>
        <row r="204">
          <cell r="A204" t="str">
            <v>16048</v>
          </cell>
          <cell r="B204" t="str">
            <v>Quilcene</v>
          </cell>
          <cell r="C204">
            <v>558.64</v>
          </cell>
          <cell r="D204">
            <v>558.64</v>
          </cell>
          <cell r="E204">
            <v>0</v>
          </cell>
        </row>
        <row r="205">
          <cell r="A205" t="str">
            <v>33049</v>
          </cell>
          <cell r="B205" t="str">
            <v>Wellpinit</v>
          </cell>
          <cell r="C205">
            <v>556.45000000000005</v>
          </cell>
          <cell r="D205">
            <v>552.23</v>
          </cell>
          <cell r="E205">
            <v>4.22</v>
          </cell>
        </row>
        <row r="206">
          <cell r="A206" t="str">
            <v>21206</v>
          </cell>
          <cell r="B206" t="str">
            <v>Mossyrock</v>
          </cell>
          <cell r="C206">
            <v>520.73</v>
          </cell>
          <cell r="D206">
            <v>515.95000000000005</v>
          </cell>
          <cell r="E206">
            <v>4.78</v>
          </cell>
        </row>
        <row r="207">
          <cell r="A207" t="str">
            <v>29011</v>
          </cell>
          <cell r="B207" t="str">
            <v>Concrete</v>
          </cell>
          <cell r="C207">
            <v>516.84</v>
          </cell>
          <cell r="D207">
            <v>511.5</v>
          </cell>
          <cell r="E207">
            <v>5.34</v>
          </cell>
        </row>
        <row r="208">
          <cell r="A208">
            <v>47</v>
          </cell>
        </row>
        <row r="209">
          <cell r="A209" t="str">
            <v>100-499</v>
          </cell>
        </row>
        <row r="210">
          <cell r="A210" t="str">
            <v>33207</v>
          </cell>
          <cell r="B210" t="str">
            <v>Mary Walker</v>
          </cell>
          <cell r="C210">
            <v>493.13799999999998</v>
          </cell>
          <cell r="D210">
            <v>489.69799999999998</v>
          </cell>
          <cell r="E210">
            <v>3.44</v>
          </cell>
        </row>
        <row r="211">
          <cell r="A211" t="str">
            <v>13156</v>
          </cell>
          <cell r="B211" t="str">
            <v>Soap Lake</v>
          </cell>
          <cell r="C211">
            <v>474.41999999999996</v>
          </cell>
          <cell r="D211">
            <v>463.63999999999993</v>
          </cell>
          <cell r="E211">
            <v>10.780000000000001</v>
          </cell>
        </row>
        <row r="212">
          <cell r="A212" t="str">
            <v>05401</v>
          </cell>
          <cell r="B212" t="str">
            <v>Cape Flattery</v>
          </cell>
          <cell r="C212">
            <v>466.09</v>
          </cell>
          <cell r="D212">
            <v>453.65</v>
          </cell>
          <cell r="E212">
            <v>12.440000000000001</v>
          </cell>
        </row>
        <row r="213">
          <cell r="A213" t="str">
            <v>35200</v>
          </cell>
          <cell r="B213" t="str">
            <v>Wahkiakum</v>
          </cell>
          <cell r="C213">
            <v>457.75</v>
          </cell>
          <cell r="D213">
            <v>457.75</v>
          </cell>
          <cell r="E213">
            <v>0</v>
          </cell>
        </row>
        <row r="214">
          <cell r="A214" t="str">
            <v>21303</v>
          </cell>
          <cell r="B214" t="str">
            <v>White Pass</v>
          </cell>
          <cell r="C214">
            <v>427.85399999999998</v>
          </cell>
          <cell r="D214">
            <v>423.964</v>
          </cell>
          <cell r="E214">
            <v>3.89</v>
          </cell>
        </row>
        <row r="215">
          <cell r="A215" t="str">
            <v>29317</v>
          </cell>
          <cell r="B215" t="str">
            <v>Conway</v>
          </cell>
          <cell r="C215">
            <v>424.33</v>
          </cell>
          <cell r="D215">
            <v>422</v>
          </cell>
          <cell r="E215">
            <v>2.33</v>
          </cell>
        </row>
        <row r="216">
          <cell r="A216" t="str">
            <v>31330</v>
          </cell>
          <cell r="B216" t="str">
            <v>Darrington</v>
          </cell>
          <cell r="C216">
            <v>421.30999999999995</v>
          </cell>
          <cell r="D216">
            <v>413.53999999999996</v>
          </cell>
          <cell r="E216">
            <v>7.7700000000000005</v>
          </cell>
        </row>
        <row r="217">
          <cell r="A217" t="str">
            <v>07002</v>
          </cell>
          <cell r="B217" t="str">
            <v>Dayton</v>
          </cell>
          <cell r="C217">
            <v>420.56999999999994</v>
          </cell>
          <cell r="D217">
            <v>420.56999999999994</v>
          </cell>
          <cell r="E217">
            <v>0</v>
          </cell>
        </row>
        <row r="218">
          <cell r="A218" t="str">
            <v>32362</v>
          </cell>
          <cell r="B218" t="str">
            <v>Liberty</v>
          </cell>
          <cell r="C218">
            <v>404.73</v>
          </cell>
          <cell r="D218">
            <v>396.95000000000005</v>
          </cell>
          <cell r="E218">
            <v>7.7799999999999994</v>
          </cell>
        </row>
        <row r="219">
          <cell r="A219" t="str">
            <v>25155</v>
          </cell>
          <cell r="B219" t="str">
            <v>Naselle Grays Riv</v>
          </cell>
          <cell r="C219">
            <v>397.7</v>
          </cell>
          <cell r="D219">
            <v>324.88</v>
          </cell>
          <cell r="E219">
            <v>72.819999999999993</v>
          </cell>
        </row>
        <row r="220">
          <cell r="A220" t="str">
            <v>17903</v>
          </cell>
          <cell r="B220" t="str">
            <v>Muckleshoot Tribal</v>
          </cell>
          <cell r="C220">
            <v>384.87999999999994</v>
          </cell>
          <cell r="D220">
            <v>384.87999999999994</v>
          </cell>
          <cell r="E220">
            <v>0</v>
          </cell>
        </row>
        <row r="221">
          <cell r="A221" t="str">
            <v>04127</v>
          </cell>
          <cell r="B221" t="str">
            <v>Entiat</v>
          </cell>
          <cell r="C221">
            <v>350.58000000000004</v>
          </cell>
          <cell r="D221">
            <v>345.91</v>
          </cell>
          <cell r="E221">
            <v>4.67</v>
          </cell>
        </row>
        <row r="222">
          <cell r="A222" t="str">
            <v>01160</v>
          </cell>
          <cell r="B222" t="str">
            <v>Ritzville</v>
          </cell>
          <cell r="C222">
            <v>344.22</v>
          </cell>
          <cell r="D222">
            <v>335</v>
          </cell>
          <cell r="E222">
            <v>9.2200000000000006</v>
          </cell>
        </row>
        <row r="223">
          <cell r="A223" t="str">
            <v>36402</v>
          </cell>
          <cell r="B223" t="str">
            <v>Prescott</v>
          </cell>
          <cell r="C223">
            <v>338.6</v>
          </cell>
          <cell r="D223">
            <v>333.6</v>
          </cell>
          <cell r="E223">
            <v>5</v>
          </cell>
        </row>
        <row r="224">
          <cell r="A224" t="str">
            <v>25160</v>
          </cell>
          <cell r="B224" t="str">
            <v>Willapa Valley</v>
          </cell>
          <cell r="C224">
            <v>335.40000000000009</v>
          </cell>
          <cell r="D224">
            <v>333.40000000000009</v>
          </cell>
          <cell r="E224">
            <v>2</v>
          </cell>
        </row>
        <row r="225">
          <cell r="A225" t="str">
            <v>23404</v>
          </cell>
          <cell r="B225" t="str">
            <v>Hood Canal</v>
          </cell>
          <cell r="C225">
            <v>320.74</v>
          </cell>
          <cell r="D225">
            <v>298.63</v>
          </cell>
          <cell r="E225">
            <v>22.110000000000003</v>
          </cell>
        </row>
        <row r="226">
          <cell r="A226" t="str">
            <v>10309</v>
          </cell>
          <cell r="B226" t="str">
            <v>Republic</v>
          </cell>
          <cell r="C226">
            <v>319.74</v>
          </cell>
          <cell r="D226">
            <v>314.52</v>
          </cell>
          <cell r="E226">
            <v>5.22</v>
          </cell>
        </row>
        <row r="227">
          <cell r="A227" t="str">
            <v>37903</v>
          </cell>
          <cell r="B227" t="str">
            <v>Lummi Tribal</v>
          </cell>
          <cell r="C227">
            <v>315.68000000000006</v>
          </cell>
          <cell r="D227">
            <v>284.90000000000003</v>
          </cell>
          <cell r="E227">
            <v>30.78</v>
          </cell>
        </row>
        <row r="228">
          <cell r="A228" t="str">
            <v>21214</v>
          </cell>
          <cell r="B228" t="str">
            <v>Morton</v>
          </cell>
          <cell r="C228">
            <v>313.29000000000008</v>
          </cell>
          <cell r="D228">
            <v>306.73000000000008</v>
          </cell>
          <cell r="E228">
            <v>6.56</v>
          </cell>
        </row>
        <row r="229">
          <cell r="A229" t="str">
            <v>12110</v>
          </cell>
          <cell r="B229" t="str">
            <v>Pomeroy</v>
          </cell>
          <cell r="C229">
            <v>307.30999999999995</v>
          </cell>
          <cell r="D229">
            <v>303.52999999999997</v>
          </cell>
          <cell r="E229">
            <v>3.78</v>
          </cell>
        </row>
        <row r="230">
          <cell r="A230" t="str">
            <v>36401</v>
          </cell>
          <cell r="B230" t="str">
            <v>Waitsburg</v>
          </cell>
          <cell r="C230">
            <v>293.80000000000007</v>
          </cell>
          <cell r="D230">
            <v>292.13000000000005</v>
          </cell>
          <cell r="E230">
            <v>1.67</v>
          </cell>
        </row>
        <row r="231">
          <cell r="A231" t="str">
            <v>24122</v>
          </cell>
          <cell r="B231" t="str">
            <v>Pateros</v>
          </cell>
          <cell r="C231">
            <v>293.25</v>
          </cell>
          <cell r="D231">
            <v>292.36</v>
          </cell>
          <cell r="E231">
            <v>0.89</v>
          </cell>
        </row>
        <row r="232">
          <cell r="A232" t="str">
            <v>22200</v>
          </cell>
          <cell r="B232" t="str">
            <v>Wilbur</v>
          </cell>
          <cell r="C232">
            <v>274.57</v>
          </cell>
          <cell r="D232">
            <v>273.57</v>
          </cell>
          <cell r="E232">
            <v>1</v>
          </cell>
        </row>
        <row r="233">
          <cell r="A233" t="str">
            <v>14065</v>
          </cell>
          <cell r="B233" t="str">
            <v>Mc Cleary</v>
          </cell>
          <cell r="C233">
            <v>273.14999999999998</v>
          </cell>
          <cell r="D233">
            <v>265.7</v>
          </cell>
          <cell r="E233">
            <v>7.45</v>
          </cell>
        </row>
        <row r="234">
          <cell r="A234" t="str">
            <v>05313</v>
          </cell>
          <cell r="B234" t="str">
            <v>Crescent</v>
          </cell>
          <cell r="C234">
            <v>270.04000000000002</v>
          </cell>
          <cell r="D234">
            <v>270.04000000000002</v>
          </cell>
          <cell r="E234">
            <v>0</v>
          </cell>
        </row>
        <row r="235">
          <cell r="A235" t="str">
            <v>09209</v>
          </cell>
          <cell r="B235" t="str">
            <v>Waterville</v>
          </cell>
          <cell r="C235">
            <v>265.79000000000002</v>
          </cell>
          <cell r="D235">
            <v>265.79000000000002</v>
          </cell>
          <cell r="E235">
            <v>0</v>
          </cell>
        </row>
        <row r="236">
          <cell r="A236" t="str">
            <v>26059</v>
          </cell>
          <cell r="B236" t="str">
            <v>Cusick</v>
          </cell>
          <cell r="C236">
            <v>265.09000000000003</v>
          </cell>
          <cell r="D236">
            <v>263.09000000000003</v>
          </cell>
          <cell r="E236">
            <v>2</v>
          </cell>
        </row>
        <row r="237">
          <cell r="A237" t="str">
            <v>21301</v>
          </cell>
          <cell r="B237" t="str">
            <v>Pe Ell</v>
          </cell>
          <cell r="C237">
            <v>257.45</v>
          </cell>
          <cell r="D237">
            <v>256.45</v>
          </cell>
          <cell r="E237">
            <v>1</v>
          </cell>
        </row>
        <row r="238">
          <cell r="A238" t="str">
            <v>14400</v>
          </cell>
          <cell r="B238" t="str">
            <v>Oakville</v>
          </cell>
          <cell r="C238">
            <v>246.00000000000003</v>
          </cell>
          <cell r="D238">
            <v>232.55000000000004</v>
          </cell>
          <cell r="E238">
            <v>13.45</v>
          </cell>
        </row>
        <row r="239">
          <cell r="A239" t="str">
            <v>26070</v>
          </cell>
          <cell r="B239" t="str">
            <v>Selkirk</v>
          </cell>
          <cell r="C239">
            <v>243.904</v>
          </cell>
          <cell r="D239">
            <v>237.79399999999998</v>
          </cell>
          <cell r="E239">
            <v>6.11</v>
          </cell>
        </row>
        <row r="240">
          <cell r="A240" t="str">
            <v>33211</v>
          </cell>
          <cell r="B240" t="str">
            <v>Northport</v>
          </cell>
          <cell r="C240">
            <v>240.71299999999999</v>
          </cell>
          <cell r="D240">
            <v>240.38299999999998</v>
          </cell>
          <cell r="E240">
            <v>0.33</v>
          </cell>
        </row>
        <row r="241">
          <cell r="A241" t="str">
            <v>36300</v>
          </cell>
          <cell r="B241" t="str">
            <v>Touchet</v>
          </cell>
          <cell r="C241">
            <v>238.37</v>
          </cell>
          <cell r="D241">
            <v>234.37</v>
          </cell>
          <cell r="E241">
            <v>4</v>
          </cell>
        </row>
        <row r="242">
          <cell r="A242" t="str">
            <v>20406</v>
          </cell>
          <cell r="B242" t="str">
            <v>Lyle</v>
          </cell>
          <cell r="C242">
            <v>233.60000000000002</v>
          </cell>
          <cell r="D242">
            <v>233.60000000000002</v>
          </cell>
          <cell r="E242">
            <v>0</v>
          </cell>
        </row>
        <row r="243">
          <cell r="A243" t="str">
            <v>28144</v>
          </cell>
          <cell r="B243" t="str">
            <v>Lopez</v>
          </cell>
          <cell r="C243">
            <v>233.55999999999995</v>
          </cell>
          <cell r="D243">
            <v>229.99999999999994</v>
          </cell>
          <cell r="E243">
            <v>3.56</v>
          </cell>
        </row>
        <row r="244">
          <cell r="A244" t="str">
            <v>10070</v>
          </cell>
          <cell r="B244" t="str">
            <v>Inchelium</v>
          </cell>
          <cell r="C244">
            <v>220</v>
          </cell>
          <cell r="D244">
            <v>213.78</v>
          </cell>
          <cell r="E244">
            <v>6.22</v>
          </cell>
        </row>
        <row r="245">
          <cell r="A245" t="str">
            <v>20400</v>
          </cell>
          <cell r="B245" t="str">
            <v>Trout Lake</v>
          </cell>
          <cell r="C245">
            <v>216.86799999999997</v>
          </cell>
          <cell r="D245">
            <v>216.86799999999997</v>
          </cell>
          <cell r="E245">
            <v>0</v>
          </cell>
        </row>
        <row r="246">
          <cell r="A246" t="str">
            <v>22105</v>
          </cell>
          <cell r="B246" t="str">
            <v>Odessa</v>
          </cell>
          <cell r="C246">
            <v>216.12999999999997</v>
          </cell>
          <cell r="D246">
            <v>212.23999999999998</v>
          </cell>
          <cell r="E246">
            <v>3.89</v>
          </cell>
        </row>
        <row r="247">
          <cell r="A247" t="str">
            <v>23054</v>
          </cell>
          <cell r="B247" t="str">
            <v>Grapeview</v>
          </cell>
          <cell r="C247">
            <v>208.59</v>
          </cell>
          <cell r="D247">
            <v>205.92000000000002</v>
          </cell>
          <cell r="E247">
            <v>2.67</v>
          </cell>
        </row>
        <row r="248">
          <cell r="A248" t="str">
            <v>38320</v>
          </cell>
          <cell r="B248" t="str">
            <v>Rosalia</v>
          </cell>
          <cell r="C248">
            <v>203.06</v>
          </cell>
          <cell r="D248">
            <v>200.62</v>
          </cell>
          <cell r="E248">
            <v>2.44</v>
          </cell>
        </row>
        <row r="249">
          <cell r="A249" t="str">
            <v>38265</v>
          </cell>
          <cell r="B249" t="str">
            <v>Tekoa</v>
          </cell>
          <cell r="C249">
            <v>201.98999999999998</v>
          </cell>
          <cell r="D249">
            <v>200.20999999999998</v>
          </cell>
          <cell r="E249">
            <v>1.78</v>
          </cell>
        </row>
        <row r="250">
          <cell r="A250" t="str">
            <v>13151</v>
          </cell>
          <cell r="B250" t="str">
            <v>Coulee/Hartline</v>
          </cell>
          <cell r="C250">
            <v>199.61999999999998</v>
          </cell>
          <cell r="D250">
            <v>196.61999999999998</v>
          </cell>
          <cell r="E250">
            <v>3</v>
          </cell>
        </row>
        <row r="251">
          <cell r="A251" t="str">
            <v>10050</v>
          </cell>
          <cell r="B251" t="str">
            <v>Curlew</v>
          </cell>
          <cell r="C251">
            <v>199.39</v>
          </cell>
          <cell r="D251">
            <v>197.5</v>
          </cell>
          <cell r="E251">
            <v>1.89</v>
          </cell>
        </row>
        <row r="252">
          <cell r="A252" t="str">
            <v>33183</v>
          </cell>
          <cell r="B252" t="str">
            <v>Loon Lake</v>
          </cell>
          <cell r="C252">
            <v>196.48999999999998</v>
          </cell>
          <cell r="D252">
            <v>195.04999999999998</v>
          </cell>
          <cell r="E252">
            <v>1.44</v>
          </cell>
        </row>
        <row r="253">
          <cell r="A253" t="str">
            <v>14077</v>
          </cell>
          <cell r="B253" t="str">
            <v>Taholah</v>
          </cell>
          <cell r="C253">
            <v>192.14</v>
          </cell>
          <cell r="D253">
            <v>188.14</v>
          </cell>
          <cell r="E253">
            <v>4</v>
          </cell>
        </row>
        <row r="254">
          <cell r="A254" t="str">
            <v>23042</v>
          </cell>
          <cell r="B254" t="str">
            <v>Southside</v>
          </cell>
          <cell r="C254">
            <v>183.85</v>
          </cell>
          <cell r="D254">
            <v>183.85</v>
          </cell>
          <cell r="E254">
            <v>0</v>
          </cell>
        </row>
        <row r="255">
          <cell r="A255" t="str">
            <v>01158</v>
          </cell>
          <cell r="B255" t="str">
            <v>Lind</v>
          </cell>
          <cell r="C255">
            <v>178.49999999999997</v>
          </cell>
          <cell r="D255">
            <v>174.49999999999997</v>
          </cell>
          <cell r="E255">
            <v>4</v>
          </cell>
        </row>
        <row r="256">
          <cell r="A256" t="str">
            <v>23311</v>
          </cell>
          <cell r="B256" t="str">
            <v>Mary M Knight</v>
          </cell>
          <cell r="C256">
            <v>178.23000000000002</v>
          </cell>
          <cell r="D256">
            <v>175.67000000000002</v>
          </cell>
          <cell r="E256">
            <v>2.56</v>
          </cell>
        </row>
        <row r="257">
          <cell r="A257" t="str">
            <v>27019</v>
          </cell>
          <cell r="B257" t="str">
            <v>Carbonado</v>
          </cell>
          <cell r="C257">
            <v>177.15</v>
          </cell>
          <cell r="D257">
            <v>175.15</v>
          </cell>
          <cell r="E257">
            <v>2</v>
          </cell>
        </row>
        <row r="258">
          <cell r="A258" t="str">
            <v>38322</v>
          </cell>
          <cell r="B258" t="str">
            <v>St John</v>
          </cell>
          <cell r="C258">
            <v>176</v>
          </cell>
          <cell r="D258">
            <v>172.44</v>
          </cell>
          <cell r="E258">
            <v>3.56</v>
          </cell>
        </row>
        <row r="259">
          <cell r="A259" t="str">
            <v>09013</v>
          </cell>
          <cell r="B259" t="str">
            <v>Orondo</v>
          </cell>
          <cell r="C259">
            <v>174.07</v>
          </cell>
          <cell r="D259">
            <v>174.07</v>
          </cell>
          <cell r="E259">
            <v>0</v>
          </cell>
        </row>
        <row r="260">
          <cell r="A260" t="str">
            <v>38301</v>
          </cell>
          <cell r="B260" t="str">
            <v>Palouse</v>
          </cell>
          <cell r="C260">
            <v>169.14000000000001</v>
          </cell>
          <cell r="D260">
            <v>166.14000000000001</v>
          </cell>
          <cell r="E260">
            <v>3</v>
          </cell>
        </row>
        <row r="261">
          <cell r="A261" t="str">
            <v>14097</v>
          </cell>
          <cell r="B261" t="str">
            <v>Quinault</v>
          </cell>
          <cell r="C261">
            <v>164.7</v>
          </cell>
          <cell r="D261">
            <v>164.7</v>
          </cell>
          <cell r="E261">
            <v>0</v>
          </cell>
        </row>
        <row r="262">
          <cell r="A262" t="str">
            <v>38306</v>
          </cell>
          <cell r="B262" t="str">
            <v>Colton</v>
          </cell>
          <cell r="C262">
            <v>158.56</v>
          </cell>
          <cell r="D262">
            <v>154.12</v>
          </cell>
          <cell r="E262">
            <v>4.4399999999999995</v>
          </cell>
        </row>
        <row r="263">
          <cell r="A263" t="str">
            <v>33206</v>
          </cell>
          <cell r="B263" t="str">
            <v>Columbia (Stev)</v>
          </cell>
          <cell r="C263">
            <v>156.55000000000001</v>
          </cell>
          <cell r="D263">
            <v>155.99</v>
          </cell>
          <cell r="E263">
            <v>0.56000000000000005</v>
          </cell>
        </row>
        <row r="264">
          <cell r="A264" t="str">
            <v>13167</v>
          </cell>
          <cell r="B264" t="str">
            <v>Wilson Creek</v>
          </cell>
          <cell r="C264">
            <v>149</v>
          </cell>
          <cell r="D264">
            <v>148.56</v>
          </cell>
          <cell r="E264">
            <v>0.44</v>
          </cell>
        </row>
        <row r="265">
          <cell r="A265" t="str">
            <v>14117</v>
          </cell>
          <cell r="B265" t="str">
            <v>Wishkah Valley</v>
          </cell>
          <cell r="C265">
            <v>146.07999999999998</v>
          </cell>
          <cell r="D265">
            <v>146.07999999999998</v>
          </cell>
          <cell r="E265">
            <v>0</v>
          </cell>
        </row>
        <row r="266">
          <cell r="A266" t="str">
            <v>06103</v>
          </cell>
          <cell r="B266" t="str">
            <v>Green Mountain</v>
          </cell>
          <cell r="C266">
            <v>135.80000000000001</v>
          </cell>
          <cell r="D266">
            <v>135.80000000000001</v>
          </cell>
          <cell r="E266">
            <v>0</v>
          </cell>
        </row>
        <row r="267">
          <cell r="A267" t="str">
            <v>14099</v>
          </cell>
          <cell r="B267" t="str">
            <v>Cosmopolis</v>
          </cell>
          <cell r="C267">
            <v>135.44999999999999</v>
          </cell>
          <cell r="D267">
            <v>124.22999999999999</v>
          </cell>
          <cell r="E267">
            <v>11.22</v>
          </cell>
        </row>
        <row r="268">
          <cell r="A268" t="str">
            <v>03050</v>
          </cell>
          <cell r="B268" t="str">
            <v>Paterson</v>
          </cell>
          <cell r="C268">
            <v>131.64000000000001</v>
          </cell>
          <cell r="D268">
            <v>130.20000000000002</v>
          </cell>
          <cell r="E268">
            <v>1.44</v>
          </cell>
        </row>
        <row r="269">
          <cell r="A269" t="str">
            <v>24014</v>
          </cell>
          <cell r="B269" t="str">
            <v>Nespelem</v>
          </cell>
          <cell r="C269">
            <v>119.29</v>
          </cell>
          <cell r="D269">
            <v>113.4</v>
          </cell>
          <cell r="E269">
            <v>5.89</v>
          </cell>
        </row>
        <row r="270">
          <cell r="A270" t="str">
            <v>19028</v>
          </cell>
          <cell r="B270" t="str">
            <v>Easton</v>
          </cell>
          <cell r="C270">
            <v>110.42999999999999</v>
          </cell>
          <cell r="D270">
            <v>108.64999999999999</v>
          </cell>
          <cell r="E270">
            <v>1.78</v>
          </cell>
        </row>
        <row r="271">
          <cell r="A271" t="str">
            <v>38324</v>
          </cell>
          <cell r="B271" t="str">
            <v>Oakesdale</v>
          </cell>
          <cell r="C271">
            <v>108.16</v>
          </cell>
          <cell r="D271">
            <v>105.05</v>
          </cell>
          <cell r="E271">
            <v>3.1100000000000003</v>
          </cell>
        </row>
        <row r="272">
          <cell r="A272" t="str">
            <v>38302</v>
          </cell>
          <cell r="B272" t="str">
            <v>Garfield</v>
          </cell>
          <cell r="C272">
            <v>104.30000000000001</v>
          </cell>
          <cell r="D272">
            <v>101.74000000000001</v>
          </cell>
          <cell r="E272">
            <v>2.56</v>
          </cell>
        </row>
        <row r="273">
          <cell r="A273">
            <v>63</v>
          </cell>
        </row>
        <row r="274">
          <cell r="A274" t="str">
            <v>Under 100</v>
          </cell>
        </row>
        <row r="275">
          <cell r="A275" t="str">
            <v>09207</v>
          </cell>
          <cell r="B275" t="str">
            <v>Mansfield</v>
          </cell>
          <cell r="C275">
            <v>97.95</v>
          </cell>
          <cell r="D275">
            <v>97.73</v>
          </cell>
          <cell r="E275">
            <v>0.22</v>
          </cell>
        </row>
        <row r="276">
          <cell r="A276" t="str">
            <v>22073</v>
          </cell>
          <cell r="B276" t="str">
            <v>Creston</v>
          </cell>
          <cell r="C276">
            <v>95.15</v>
          </cell>
          <cell r="D276">
            <v>95.15</v>
          </cell>
          <cell r="E276">
            <v>0</v>
          </cell>
        </row>
        <row r="277">
          <cell r="A277" t="str">
            <v>19400</v>
          </cell>
          <cell r="B277" t="str">
            <v>Thorp</v>
          </cell>
          <cell r="C277">
            <v>93.200000000000017</v>
          </cell>
          <cell r="D277">
            <v>91.310000000000016</v>
          </cell>
          <cell r="E277">
            <v>1.8900000000000001</v>
          </cell>
        </row>
        <row r="278">
          <cell r="A278" t="str">
            <v>22204</v>
          </cell>
          <cell r="B278" t="str">
            <v>Harrington</v>
          </cell>
          <cell r="C278">
            <v>92.38000000000001</v>
          </cell>
          <cell r="D278">
            <v>90.490000000000009</v>
          </cell>
          <cell r="E278">
            <v>1.89</v>
          </cell>
        </row>
        <row r="279">
          <cell r="A279" t="str">
            <v>21234</v>
          </cell>
          <cell r="B279" t="str">
            <v>Boistfort</v>
          </cell>
          <cell r="C279">
            <v>90.58</v>
          </cell>
          <cell r="D279">
            <v>85.14</v>
          </cell>
          <cell r="E279">
            <v>5.44</v>
          </cell>
        </row>
        <row r="280">
          <cell r="A280" t="str">
            <v>20203</v>
          </cell>
          <cell r="B280" t="str">
            <v>Bickleton</v>
          </cell>
          <cell r="C280">
            <v>87</v>
          </cell>
          <cell r="D280">
            <v>86</v>
          </cell>
          <cell r="E280">
            <v>1</v>
          </cell>
        </row>
        <row r="281">
          <cell r="A281" t="str">
            <v>20094</v>
          </cell>
          <cell r="B281" t="str">
            <v>Wishram</v>
          </cell>
          <cell r="C281">
            <v>85.61999999999999</v>
          </cell>
          <cell r="D281">
            <v>85.61999999999999</v>
          </cell>
          <cell r="E281">
            <v>0</v>
          </cell>
        </row>
        <row r="282">
          <cell r="A282" t="str">
            <v>17901</v>
          </cell>
          <cell r="B282" t="str">
            <v>First Place</v>
          </cell>
          <cell r="C282">
            <v>82.90000000000002</v>
          </cell>
          <cell r="D282">
            <v>82.90000000000002</v>
          </cell>
          <cell r="E282">
            <v>0</v>
          </cell>
        </row>
        <row r="283">
          <cell r="A283" t="str">
            <v>30002</v>
          </cell>
          <cell r="B283" t="str">
            <v>Skamania</v>
          </cell>
          <cell r="C283">
            <v>82.899999999999991</v>
          </cell>
          <cell r="D283">
            <v>82.899999999999991</v>
          </cell>
          <cell r="E283">
            <v>0</v>
          </cell>
        </row>
        <row r="284">
          <cell r="A284" t="str">
            <v>20402</v>
          </cell>
          <cell r="B284" t="str">
            <v>Klickitat</v>
          </cell>
          <cell r="C284">
            <v>78.260000000000005</v>
          </cell>
          <cell r="D284">
            <v>78.260000000000005</v>
          </cell>
          <cell r="E284">
            <v>0</v>
          </cell>
        </row>
        <row r="285">
          <cell r="A285" t="str">
            <v>22017</v>
          </cell>
          <cell r="B285" t="str">
            <v>Almira</v>
          </cell>
          <cell r="C285">
            <v>77.040000000000006</v>
          </cell>
          <cell r="D285">
            <v>75.820000000000007</v>
          </cell>
          <cell r="E285">
            <v>1.22</v>
          </cell>
        </row>
        <row r="286">
          <cell r="A286" t="str">
            <v>18902</v>
          </cell>
          <cell r="B286" t="str">
            <v>Suquamish Tribal</v>
          </cell>
          <cell r="C286">
            <v>76.45</v>
          </cell>
          <cell r="D286">
            <v>76.45</v>
          </cell>
          <cell r="E286">
            <v>0</v>
          </cell>
        </row>
        <row r="287">
          <cell r="A287" t="str">
            <v>20215</v>
          </cell>
          <cell r="B287" t="str">
            <v>Centerville</v>
          </cell>
          <cell r="C287">
            <v>75.45</v>
          </cell>
          <cell r="D287">
            <v>75.45</v>
          </cell>
          <cell r="E287">
            <v>0</v>
          </cell>
        </row>
        <row r="288">
          <cell r="A288" t="str">
            <v>33202</v>
          </cell>
          <cell r="B288" t="str">
            <v>Summit Valley</v>
          </cell>
          <cell r="C288">
            <v>74.400000000000006</v>
          </cell>
          <cell r="D288">
            <v>73.400000000000006</v>
          </cell>
          <cell r="E288">
            <v>1</v>
          </cell>
        </row>
        <row r="289">
          <cell r="A289" t="str">
            <v>38308</v>
          </cell>
          <cell r="B289" t="str">
            <v>Endicott</v>
          </cell>
          <cell r="C289">
            <v>74.259999999999991</v>
          </cell>
          <cell r="D289">
            <v>71.47999999999999</v>
          </cell>
          <cell r="E289">
            <v>2.78</v>
          </cell>
        </row>
        <row r="290">
          <cell r="A290" t="str">
            <v>32123</v>
          </cell>
          <cell r="B290" t="str">
            <v>Orchard Prairie</v>
          </cell>
          <cell r="C290">
            <v>73.86</v>
          </cell>
          <cell r="D290">
            <v>73.75</v>
          </cell>
          <cell r="E290">
            <v>0.11</v>
          </cell>
        </row>
        <row r="291">
          <cell r="A291" t="str">
            <v>10065</v>
          </cell>
          <cell r="B291" t="str">
            <v>Orient</v>
          </cell>
          <cell r="C291">
            <v>73.599999999999994</v>
          </cell>
          <cell r="D291">
            <v>73.599999999999994</v>
          </cell>
          <cell r="E291">
            <v>0</v>
          </cell>
        </row>
        <row r="292">
          <cell r="A292" t="str">
            <v>38126</v>
          </cell>
          <cell r="B292" t="str">
            <v>Lacrosse Joint</v>
          </cell>
          <cell r="C292">
            <v>65.740000000000009</v>
          </cell>
          <cell r="D292">
            <v>64.740000000000009</v>
          </cell>
          <cell r="E292">
            <v>1</v>
          </cell>
        </row>
        <row r="293">
          <cell r="A293" t="str">
            <v>22008</v>
          </cell>
          <cell r="B293" t="str">
            <v>Sprague</v>
          </cell>
          <cell r="C293">
            <v>65.52000000000001</v>
          </cell>
          <cell r="D293">
            <v>65.300000000000011</v>
          </cell>
          <cell r="E293">
            <v>0.22</v>
          </cell>
        </row>
        <row r="294">
          <cell r="A294" t="str">
            <v>20401</v>
          </cell>
          <cell r="B294" t="str">
            <v>Glenwood</v>
          </cell>
          <cell r="C294">
            <v>64.421999999999983</v>
          </cell>
          <cell r="D294">
            <v>64.421999999999983</v>
          </cell>
          <cell r="E294">
            <v>0</v>
          </cell>
        </row>
        <row r="295">
          <cell r="A295" t="str">
            <v>14104</v>
          </cell>
          <cell r="B295" t="str">
            <v>Satsop</v>
          </cell>
          <cell r="C295">
            <v>58.8</v>
          </cell>
          <cell r="D295">
            <v>58.8</v>
          </cell>
          <cell r="E295">
            <v>0</v>
          </cell>
        </row>
        <row r="296">
          <cell r="A296" t="str">
            <v>30029</v>
          </cell>
          <cell r="B296" t="str">
            <v>Mount Pleasant</v>
          </cell>
          <cell r="C296">
            <v>57.6</v>
          </cell>
          <cell r="D296">
            <v>57.6</v>
          </cell>
          <cell r="E296">
            <v>0</v>
          </cell>
        </row>
        <row r="297">
          <cell r="A297" t="str">
            <v>25200</v>
          </cell>
          <cell r="B297" t="str">
            <v>North River</v>
          </cell>
          <cell r="C297">
            <v>51.050000000000004</v>
          </cell>
          <cell r="D297">
            <v>50.49</v>
          </cell>
          <cell r="E297">
            <v>0.56000000000000005</v>
          </cell>
        </row>
        <row r="298">
          <cell r="A298" t="str">
            <v>11056</v>
          </cell>
          <cell r="B298" t="str">
            <v>Kahlotus</v>
          </cell>
          <cell r="C298">
            <v>46.6</v>
          </cell>
          <cell r="D298">
            <v>46.6</v>
          </cell>
          <cell r="E298">
            <v>0</v>
          </cell>
        </row>
        <row r="299">
          <cell r="A299" t="str">
            <v>32312</v>
          </cell>
          <cell r="B299" t="str">
            <v>Great Northern</v>
          </cell>
          <cell r="C299">
            <v>45.449999999999996</v>
          </cell>
          <cell r="D299">
            <v>45.449999999999996</v>
          </cell>
          <cell r="E299">
            <v>0</v>
          </cell>
        </row>
        <row r="300">
          <cell r="A300" t="str">
            <v>17404</v>
          </cell>
          <cell r="B300" t="str">
            <v>Skykomish</v>
          </cell>
          <cell r="C300">
            <v>44.87</v>
          </cell>
          <cell r="D300">
            <v>44.87</v>
          </cell>
          <cell r="E300">
            <v>0</v>
          </cell>
        </row>
        <row r="301">
          <cell r="A301" t="str">
            <v>01109</v>
          </cell>
          <cell r="B301" t="str">
            <v>Washtucna</v>
          </cell>
          <cell r="C301">
            <v>42.500000000000007</v>
          </cell>
          <cell r="D301">
            <v>40.500000000000007</v>
          </cell>
          <cell r="E301">
            <v>2</v>
          </cell>
        </row>
        <row r="302">
          <cell r="A302" t="str">
            <v>16046</v>
          </cell>
          <cell r="B302" t="str">
            <v>Brinnon</v>
          </cell>
          <cell r="C302">
            <v>40.51</v>
          </cell>
          <cell r="D302">
            <v>40.4</v>
          </cell>
          <cell r="E302">
            <v>0.11</v>
          </cell>
        </row>
        <row r="303">
          <cell r="A303" t="str">
            <v>31063</v>
          </cell>
          <cell r="B303" t="str">
            <v>Index</v>
          </cell>
          <cell r="C303">
            <v>39.489999999999995</v>
          </cell>
          <cell r="D303">
            <v>38.049999999999997</v>
          </cell>
          <cell r="E303">
            <v>1.44</v>
          </cell>
        </row>
        <row r="304">
          <cell r="A304" t="str">
            <v>19007</v>
          </cell>
          <cell r="B304" t="str">
            <v>Damman</v>
          </cell>
          <cell r="C304">
            <v>37.519999999999996</v>
          </cell>
          <cell r="D304">
            <v>37.299999999999997</v>
          </cell>
          <cell r="E304">
            <v>0.22</v>
          </cell>
        </row>
        <row r="305">
          <cell r="A305" t="str">
            <v>21036</v>
          </cell>
          <cell r="B305" t="str">
            <v>Evaline</v>
          </cell>
          <cell r="C305">
            <v>35.25</v>
          </cell>
          <cell r="D305">
            <v>35.25</v>
          </cell>
          <cell r="E305">
            <v>0</v>
          </cell>
        </row>
        <row r="306">
          <cell r="A306" t="str">
            <v>38304</v>
          </cell>
          <cell r="B306" t="str">
            <v>Steptoe</v>
          </cell>
          <cell r="C306">
            <v>34.99</v>
          </cell>
          <cell r="D306">
            <v>34.1</v>
          </cell>
          <cell r="E306">
            <v>0.89</v>
          </cell>
        </row>
        <row r="307">
          <cell r="A307" t="str">
            <v>33030</v>
          </cell>
          <cell r="B307" t="str">
            <v>Onion Creek</v>
          </cell>
          <cell r="C307">
            <v>34.6</v>
          </cell>
          <cell r="D307">
            <v>34.6</v>
          </cell>
          <cell r="E307">
            <v>0</v>
          </cell>
        </row>
        <row r="308">
          <cell r="A308" t="str">
            <v>38264</v>
          </cell>
          <cell r="B308" t="str">
            <v>Lamont</v>
          </cell>
          <cell r="C308">
            <v>32</v>
          </cell>
          <cell r="D308">
            <v>32</v>
          </cell>
          <cell r="E308">
            <v>0</v>
          </cell>
        </row>
        <row r="309">
          <cell r="A309" t="str">
            <v>10003</v>
          </cell>
          <cell r="B309" t="str">
            <v>Keller</v>
          </cell>
          <cell r="C309">
            <v>30.45</v>
          </cell>
          <cell r="D309">
            <v>30.45</v>
          </cell>
          <cell r="E309">
            <v>0</v>
          </cell>
        </row>
        <row r="310">
          <cell r="A310" t="str">
            <v>09102</v>
          </cell>
          <cell r="B310" t="str">
            <v>Palisades</v>
          </cell>
          <cell r="C310">
            <v>29.93</v>
          </cell>
          <cell r="D310">
            <v>29.6</v>
          </cell>
          <cell r="E310">
            <v>0.33</v>
          </cell>
        </row>
        <row r="311">
          <cell r="A311" t="str">
            <v>20403</v>
          </cell>
          <cell r="B311" t="str">
            <v>Roosevelt</v>
          </cell>
          <cell r="C311">
            <v>27.4</v>
          </cell>
          <cell r="D311">
            <v>27.4</v>
          </cell>
          <cell r="E311">
            <v>0</v>
          </cell>
        </row>
        <row r="312">
          <cell r="A312" t="str">
            <v>16020</v>
          </cell>
          <cell r="B312" t="str">
            <v>Queets-Clearwater</v>
          </cell>
          <cell r="C312">
            <v>27.110000000000003</v>
          </cell>
          <cell r="D312">
            <v>25.000000000000004</v>
          </cell>
          <cell r="E312">
            <v>2.11</v>
          </cell>
        </row>
        <row r="313">
          <cell r="A313" t="str">
            <v>07035</v>
          </cell>
          <cell r="B313" t="str">
            <v>Starbuck</v>
          </cell>
          <cell r="C313">
            <v>24.2</v>
          </cell>
          <cell r="D313">
            <v>24.2</v>
          </cell>
          <cell r="E313">
            <v>0</v>
          </cell>
        </row>
        <row r="314">
          <cell r="A314" t="str">
            <v>33205</v>
          </cell>
          <cell r="B314" t="str">
            <v>Evergreen (Stev)</v>
          </cell>
          <cell r="C314">
            <v>23.36</v>
          </cell>
          <cell r="D314">
            <v>22.8</v>
          </cell>
          <cell r="E314">
            <v>0.56000000000000005</v>
          </cell>
        </row>
        <row r="315">
          <cell r="A315" t="str">
            <v>36101</v>
          </cell>
          <cell r="B315" t="str">
            <v>Dixie</v>
          </cell>
          <cell r="C315">
            <v>22.9</v>
          </cell>
          <cell r="D315">
            <v>22.9</v>
          </cell>
          <cell r="E315">
            <v>0</v>
          </cell>
        </row>
        <row r="316">
          <cell r="A316" t="str">
            <v>30031</v>
          </cell>
          <cell r="B316" t="str">
            <v>Mill A</v>
          </cell>
          <cell r="C316">
            <v>19.649999999999999</v>
          </cell>
          <cell r="D316">
            <v>19.649999999999999</v>
          </cell>
          <cell r="E316">
            <v>0</v>
          </cell>
        </row>
        <row r="317">
          <cell r="A317" t="str">
            <v>28010</v>
          </cell>
          <cell r="B317" t="str">
            <v>Shaw</v>
          </cell>
          <cell r="C317">
            <v>14.6</v>
          </cell>
          <cell r="D317">
            <v>14.6</v>
          </cell>
          <cell r="E317">
            <v>0</v>
          </cell>
        </row>
        <row r="318">
          <cell r="A318" t="str">
            <v>01122</v>
          </cell>
          <cell r="B318" t="str">
            <v>Benge</v>
          </cell>
          <cell r="C318">
            <v>12.8</v>
          </cell>
          <cell r="D318">
            <v>12.8</v>
          </cell>
          <cell r="E318">
            <v>0</v>
          </cell>
        </row>
        <row r="319">
          <cell r="A319" t="str">
            <v>11054</v>
          </cell>
          <cell r="B319" t="str">
            <v>Star</v>
          </cell>
          <cell r="C319">
            <v>7.53</v>
          </cell>
          <cell r="D319">
            <v>6.2</v>
          </cell>
          <cell r="E319">
            <v>1.33</v>
          </cell>
        </row>
        <row r="320">
          <cell r="A320" t="str">
            <v>04069</v>
          </cell>
          <cell r="B320" t="str">
            <v>Stehekin</v>
          </cell>
          <cell r="C320">
            <v>4.7</v>
          </cell>
          <cell r="D320">
            <v>4.7</v>
          </cell>
          <cell r="E320">
            <v>0</v>
          </cell>
        </row>
        <row r="321">
          <cell r="A321">
            <v>46</v>
          </cell>
        </row>
        <row r="323">
          <cell r="A323">
            <v>299</v>
          </cell>
        </row>
      </sheetData>
      <sheetData sheetId="7">
        <row r="6">
          <cell r="B6" t="str">
            <v>01109</v>
          </cell>
          <cell r="C6" t="str">
            <v>1</v>
          </cell>
          <cell r="D6" t="str">
            <v>442</v>
          </cell>
          <cell r="E6">
            <v>784514.86</v>
          </cell>
        </row>
        <row r="7">
          <cell r="B7" t="str">
            <v>01122</v>
          </cell>
          <cell r="C7" t="str">
            <v>1</v>
          </cell>
          <cell r="D7" t="str">
            <v>442</v>
          </cell>
          <cell r="E7">
            <v>116412.81</v>
          </cell>
        </row>
        <row r="8">
          <cell r="B8" t="str">
            <v>01147</v>
          </cell>
          <cell r="C8" t="str">
            <v>1</v>
          </cell>
          <cell r="D8" t="str">
            <v>442</v>
          </cell>
          <cell r="E8">
            <v>9358588.5800000001</v>
          </cell>
        </row>
        <row r="9">
          <cell r="B9" t="str">
            <v>01158</v>
          </cell>
          <cell r="C9" t="str">
            <v>1</v>
          </cell>
          <cell r="D9" t="str">
            <v>442</v>
          </cell>
          <cell r="E9">
            <v>346888.3</v>
          </cell>
        </row>
        <row r="10">
          <cell r="B10" t="str">
            <v>01160</v>
          </cell>
          <cell r="C10" t="str">
            <v>1</v>
          </cell>
          <cell r="D10" t="str">
            <v>442</v>
          </cell>
          <cell r="E10">
            <v>420084.25</v>
          </cell>
        </row>
        <row r="11">
          <cell r="B11" t="str">
            <v>02250</v>
          </cell>
          <cell r="C11" t="str">
            <v>1</v>
          </cell>
          <cell r="D11" t="str">
            <v>442</v>
          </cell>
          <cell r="E11">
            <v>2387306.42</v>
          </cell>
        </row>
        <row r="12">
          <cell r="B12" t="str">
            <v>02420</v>
          </cell>
          <cell r="C12" t="str">
            <v>1</v>
          </cell>
          <cell r="D12" t="str">
            <v>442</v>
          </cell>
          <cell r="E12">
            <v>962040.49</v>
          </cell>
        </row>
        <row r="13">
          <cell r="B13" t="str">
            <v>03017</v>
          </cell>
          <cell r="C13" t="str">
            <v>1</v>
          </cell>
          <cell r="D13" t="str">
            <v>442</v>
          </cell>
          <cell r="E13">
            <v>28916003.93</v>
          </cell>
        </row>
        <row r="14">
          <cell r="B14" t="str">
            <v>03050</v>
          </cell>
          <cell r="C14" t="str">
            <v>1</v>
          </cell>
          <cell r="D14" t="str">
            <v>442</v>
          </cell>
          <cell r="E14">
            <v>154569.82</v>
          </cell>
        </row>
        <row r="15">
          <cell r="B15" t="str">
            <v>03052</v>
          </cell>
          <cell r="C15" t="str">
            <v>1</v>
          </cell>
          <cell r="D15" t="str">
            <v>442</v>
          </cell>
          <cell r="E15">
            <v>1385273.5</v>
          </cell>
        </row>
        <row r="16">
          <cell r="B16" t="str">
            <v>03053</v>
          </cell>
          <cell r="C16" t="str">
            <v>1</v>
          </cell>
          <cell r="D16" t="str">
            <v>442</v>
          </cell>
          <cell r="E16">
            <v>964665.63</v>
          </cell>
        </row>
        <row r="17">
          <cell r="B17" t="str">
            <v>03116</v>
          </cell>
          <cell r="C17" t="str">
            <v>1</v>
          </cell>
          <cell r="D17" t="str">
            <v>442</v>
          </cell>
          <cell r="E17">
            <v>2971008.95</v>
          </cell>
        </row>
        <row r="18">
          <cell r="B18" t="str">
            <v>03400</v>
          </cell>
          <cell r="C18" t="str">
            <v>1</v>
          </cell>
          <cell r="D18" t="str">
            <v>442</v>
          </cell>
          <cell r="E18">
            <v>18396978.059999999</v>
          </cell>
        </row>
        <row r="19">
          <cell r="B19" t="str">
            <v>04019</v>
          </cell>
          <cell r="C19" t="str">
            <v>1</v>
          </cell>
          <cell r="D19" t="str">
            <v>442</v>
          </cell>
          <cell r="E19">
            <v>493014.48</v>
          </cell>
        </row>
        <row r="20">
          <cell r="B20" t="str">
            <v>04069</v>
          </cell>
          <cell r="C20" t="str">
            <v>1</v>
          </cell>
          <cell r="D20" t="str">
            <v>442</v>
          </cell>
          <cell r="E20">
            <v>760430.43</v>
          </cell>
        </row>
        <row r="21">
          <cell r="B21" t="str">
            <v>04127</v>
          </cell>
          <cell r="C21" t="str">
            <v>1</v>
          </cell>
          <cell r="D21" t="str">
            <v>442</v>
          </cell>
          <cell r="E21">
            <v>757917.6</v>
          </cell>
        </row>
        <row r="22">
          <cell r="B22" t="str">
            <v>04129</v>
          </cell>
          <cell r="C22" t="str">
            <v>1</v>
          </cell>
          <cell r="D22" t="str">
            <v>442</v>
          </cell>
          <cell r="E22">
            <v>1286062.2</v>
          </cell>
        </row>
        <row r="23">
          <cell r="B23" t="str">
            <v>04222</v>
          </cell>
          <cell r="C23" t="str">
            <v>1</v>
          </cell>
          <cell r="D23" t="str">
            <v>442</v>
          </cell>
          <cell r="E23">
            <v>1043378.96</v>
          </cell>
        </row>
        <row r="24">
          <cell r="B24" t="str">
            <v>04228</v>
          </cell>
          <cell r="C24" t="str">
            <v>1</v>
          </cell>
          <cell r="D24" t="str">
            <v>442</v>
          </cell>
          <cell r="E24">
            <v>932377.82</v>
          </cell>
        </row>
        <row r="25">
          <cell r="B25" t="str">
            <v>04246</v>
          </cell>
          <cell r="C25" t="str">
            <v>1</v>
          </cell>
          <cell r="D25" t="str">
            <v>442</v>
          </cell>
          <cell r="E25">
            <v>11774426.279999999</v>
          </cell>
        </row>
        <row r="26">
          <cell r="B26" t="str">
            <v>05121</v>
          </cell>
          <cell r="C26" t="str">
            <v>1</v>
          </cell>
          <cell r="D26" t="str">
            <v>442</v>
          </cell>
          <cell r="E26">
            <v>4765093.28</v>
          </cell>
        </row>
        <row r="27">
          <cell r="B27" t="str">
            <v>05313</v>
          </cell>
          <cell r="C27" t="str">
            <v>1</v>
          </cell>
          <cell r="D27" t="str">
            <v>442</v>
          </cell>
          <cell r="E27">
            <v>1039672.53</v>
          </cell>
        </row>
        <row r="28">
          <cell r="B28" t="str">
            <v>05323</v>
          </cell>
          <cell r="C28" t="str">
            <v>1</v>
          </cell>
          <cell r="D28" t="str">
            <v>442</v>
          </cell>
          <cell r="E28">
            <v>2041274.32</v>
          </cell>
        </row>
        <row r="29">
          <cell r="B29" t="str">
            <v>05401</v>
          </cell>
          <cell r="C29" t="str">
            <v>1</v>
          </cell>
          <cell r="D29" t="str">
            <v>442</v>
          </cell>
          <cell r="E29">
            <v>894702.58</v>
          </cell>
        </row>
        <row r="30">
          <cell r="B30" t="str">
            <v>05402</v>
          </cell>
          <cell r="C30" t="str">
            <v>1</v>
          </cell>
          <cell r="D30" t="str">
            <v>442</v>
          </cell>
          <cell r="E30">
            <v>3389812.06</v>
          </cell>
        </row>
        <row r="31">
          <cell r="B31" t="str">
            <v>06037</v>
          </cell>
          <cell r="C31" t="str">
            <v>1</v>
          </cell>
          <cell r="D31" t="str">
            <v>442</v>
          </cell>
          <cell r="E31">
            <v>20723633.289999999</v>
          </cell>
        </row>
        <row r="32">
          <cell r="B32" t="str">
            <v>06098</v>
          </cell>
          <cell r="C32" t="str">
            <v>1</v>
          </cell>
          <cell r="D32" t="str">
            <v>442</v>
          </cell>
          <cell r="E32">
            <v>2766618.82</v>
          </cell>
        </row>
        <row r="33">
          <cell r="B33" t="str">
            <v>06101</v>
          </cell>
          <cell r="C33" t="str">
            <v>1</v>
          </cell>
          <cell r="D33" t="str">
            <v>442</v>
          </cell>
          <cell r="E33">
            <v>1176603.42</v>
          </cell>
        </row>
        <row r="34">
          <cell r="B34" t="str">
            <v>06103</v>
          </cell>
          <cell r="C34" t="str">
            <v>1</v>
          </cell>
          <cell r="D34" t="str">
            <v>442</v>
          </cell>
          <cell r="E34">
            <v>172525.33</v>
          </cell>
        </row>
        <row r="35">
          <cell r="B35" t="str">
            <v>06112</v>
          </cell>
          <cell r="C35" t="str">
            <v>1</v>
          </cell>
          <cell r="D35" t="str">
            <v>442</v>
          </cell>
          <cell r="E35">
            <v>4886756.54</v>
          </cell>
        </row>
        <row r="36">
          <cell r="B36" t="str">
            <v>06114</v>
          </cell>
          <cell r="C36" t="str">
            <v>1</v>
          </cell>
          <cell r="D36" t="str">
            <v>442</v>
          </cell>
          <cell r="E36">
            <v>26679055.27</v>
          </cell>
        </row>
        <row r="37">
          <cell r="B37" t="str">
            <v>06117</v>
          </cell>
          <cell r="C37" t="str">
            <v>1</v>
          </cell>
          <cell r="D37" t="str">
            <v>442</v>
          </cell>
          <cell r="E37">
            <v>8790504.2599999998</v>
          </cell>
        </row>
        <row r="38">
          <cell r="B38" t="str">
            <v>06119</v>
          </cell>
          <cell r="C38" t="str">
            <v>1</v>
          </cell>
          <cell r="D38" t="str">
            <v>442</v>
          </cell>
          <cell r="E38">
            <v>3171390.77</v>
          </cell>
        </row>
        <row r="39">
          <cell r="B39" t="str">
            <v>06122</v>
          </cell>
          <cell r="C39" t="str">
            <v>1</v>
          </cell>
          <cell r="D39" t="str">
            <v>442</v>
          </cell>
          <cell r="E39">
            <v>1113443.8899999999</v>
          </cell>
        </row>
        <row r="40">
          <cell r="B40" t="str">
            <v>07002</v>
          </cell>
          <cell r="C40" t="str">
            <v>1</v>
          </cell>
          <cell r="D40" t="str">
            <v>442</v>
          </cell>
          <cell r="E40">
            <v>286687.96999999997</v>
          </cell>
        </row>
        <row r="41">
          <cell r="B41" t="str">
            <v>07035</v>
          </cell>
          <cell r="C41" t="str">
            <v>1</v>
          </cell>
          <cell r="D41" t="str">
            <v>442</v>
          </cell>
          <cell r="E41">
            <v>456541.33</v>
          </cell>
        </row>
        <row r="42">
          <cell r="B42" t="str">
            <v>08122</v>
          </cell>
          <cell r="C42" t="str">
            <v>1</v>
          </cell>
          <cell r="D42" t="str">
            <v>442</v>
          </cell>
          <cell r="E42">
            <v>7003364.7599999998</v>
          </cell>
        </row>
        <row r="43">
          <cell r="B43" t="str">
            <v>08130</v>
          </cell>
          <cell r="C43" t="str">
            <v>1</v>
          </cell>
          <cell r="D43" t="str">
            <v>442</v>
          </cell>
          <cell r="E43">
            <v>892336.47</v>
          </cell>
        </row>
        <row r="44">
          <cell r="B44" t="str">
            <v>08401</v>
          </cell>
          <cell r="C44" t="str">
            <v>1</v>
          </cell>
          <cell r="D44" t="str">
            <v>442</v>
          </cell>
          <cell r="E44">
            <v>3229687.78</v>
          </cell>
        </row>
        <row r="45">
          <cell r="B45" t="str">
            <v>08402</v>
          </cell>
          <cell r="C45" t="str">
            <v>1</v>
          </cell>
          <cell r="D45" t="str">
            <v>442</v>
          </cell>
          <cell r="E45">
            <v>683764.93</v>
          </cell>
        </row>
        <row r="46">
          <cell r="B46" t="str">
            <v>08404</v>
          </cell>
          <cell r="C46" t="str">
            <v>1</v>
          </cell>
          <cell r="D46" t="str">
            <v>442</v>
          </cell>
          <cell r="E46">
            <v>2785916.57</v>
          </cell>
        </row>
        <row r="47">
          <cell r="B47" t="str">
            <v>08458</v>
          </cell>
          <cell r="C47" t="str">
            <v>1</v>
          </cell>
          <cell r="D47" t="str">
            <v>442</v>
          </cell>
          <cell r="E47">
            <v>4361739.7300000004</v>
          </cell>
        </row>
        <row r="48">
          <cell r="B48" t="str">
            <v>09013</v>
          </cell>
          <cell r="C48" t="str">
            <v>1</v>
          </cell>
          <cell r="D48" t="str">
            <v>442</v>
          </cell>
          <cell r="E48">
            <v>343684.42</v>
          </cell>
        </row>
        <row r="49">
          <cell r="B49" t="str">
            <v>09075</v>
          </cell>
          <cell r="C49" t="str">
            <v>1</v>
          </cell>
          <cell r="D49" t="str">
            <v>442</v>
          </cell>
          <cell r="E49">
            <v>165571.04</v>
          </cell>
        </row>
        <row r="50">
          <cell r="B50" t="str">
            <v>09102</v>
          </cell>
          <cell r="C50" t="str">
            <v>1</v>
          </cell>
          <cell r="D50" t="str">
            <v>442</v>
          </cell>
          <cell r="E50">
            <v>308339.7</v>
          </cell>
        </row>
        <row r="51">
          <cell r="B51" t="str">
            <v>09206</v>
          </cell>
          <cell r="C51" t="str">
            <v>1</v>
          </cell>
          <cell r="D51" t="str">
            <v>442</v>
          </cell>
          <cell r="E51">
            <v>9425016.6699999999</v>
          </cell>
        </row>
        <row r="52">
          <cell r="B52" t="str">
            <v>09207</v>
          </cell>
          <cell r="C52" t="str">
            <v>1</v>
          </cell>
          <cell r="D52" t="str">
            <v>442</v>
          </cell>
          <cell r="E52">
            <v>685811.17</v>
          </cell>
        </row>
        <row r="53">
          <cell r="B53" t="str">
            <v>09209</v>
          </cell>
          <cell r="C53" t="str">
            <v>1</v>
          </cell>
          <cell r="D53" t="str">
            <v>442</v>
          </cell>
          <cell r="E53">
            <v>761501.67</v>
          </cell>
        </row>
        <row r="54">
          <cell r="B54" t="str">
            <v>10003</v>
          </cell>
          <cell r="C54" t="str">
            <v>1</v>
          </cell>
          <cell r="D54" t="str">
            <v>442</v>
          </cell>
          <cell r="E54">
            <v>309351.31</v>
          </cell>
        </row>
        <row r="55">
          <cell r="B55" t="str">
            <v>10050</v>
          </cell>
          <cell r="C55" t="str">
            <v>1</v>
          </cell>
          <cell r="D55" t="str">
            <v>442</v>
          </cell>
          <cell r="E55">
            <v>424075.74</v>
          </cell>
        </row>
        <row r="56">
          <cell r="B56" t="str">
            <v>10065</v>
          </cell>
          <cell r="C56" t="str">
            <v>1</v>
          </cell>
          <cell r="D56" t="str">
            <v>442</v>
          </cell>
          <cell r="E56">
            <v>89642.5</v>
          </cell>
        </row>
        <row r="57">
          <cell r="B57" t="str">
            <v>10070</v>
          </cell>
          <cell r="C57" t="str">
            <v>1</v>
          </cell>
          <cell r="D57" t="str">
            <v>442</v>
          </cell>
          <cell r="E57">
            <v>495228.66</v>
          </cell>
        </row>
        <row r="58">
          <cell r="B58" t="str">
            <v>10309</v>
          </cell>
          <cell r="C58" t="str">
            <v>1</v>
          </cell>
          <cell r="D58" t="str">
            <v>442</v>
          </cell>
          <cell r="E58">
            <v>556644.53</v>
          </cell>
        </row>
        <row r="59">
          <cell r="B59" t="str">
            <v>11001</v>
          </cell>
          <cell r="C59" t="str">
            <v>1</v>
          </cell>
          <cell r="D59" t="str">
            <v>442</v>
          </cell>
          <cell r="E59">
            <v>37582419.390000001</v>
          </cell>
        </row>
        <row r="60">
          <cell r="B60" t="str">
            <v>11051</v>
          </cell>
          <cell r="C60" t="str">
            <v>1</v>
          </cell>
          <cell r="D60" t="str">
            <v>442</v>
          </cell>
          <cell r="E60">
            <v>3610129.72</v>
          </cell>
        </row>
        <row r="61">
          <cell r="B61" t="str">
            <v>11054</v>
          </cell>
          <cell r="C61" t="str">
            <v>1</v>
          </cell>
          <cell r="D61" t="str">
            <v>442</v>
          </cell>
          <cell r="E61">
            <v>408837.9</v>
          </cell>
        </row>
        <row r="62">
          <cell r="B62" t="str">
            <v>11056</v>
          </cell>
          <cell r="C62" t="str">
            <v>1</v>
          </cell>
          <cell r="D62" t="str">
            <v>442</v>
          </cell>
          <cell r="E62">
            <v>1096294.99</v>
          </cell>
        </row>
        <row r="63">
          <cell r="B63" t="str">
            <v>12110</v>
          </cell>
          <cell r="C63" t="str">
            <v>1</v>
          </cell>
          <cell r="D63" t="str">
            <v>442</v>
          </cell>
          <cell r="E63">
            <v>601154.43999999994</v>
          </cell>
        </row>
        <row r="64">
          <cell r="B64" t="str">
            <v>13073</v>
          </cell>
          <cell r="C64" t="str">
            <v>1</v>
          </cell>
          <cell r="D64" t="str">
            <v>442</v>
          </cell>
          <cell r="E64">
            <v>3107870.33</v>
          </cell>
        </row>
        <row r="65">
          <cell r="B65" t="str">
            <v>13144</v>
          </cell>
          <cell r="C65" t="str">
            <v>1</v>
          </cell>
          <cell r="D65" t="str">
            <v>442</v>
          </cell>
          <cell r="E65">
            <v>3741130.66</v>
          </cell>
        </row>
        <row r="66">
          <cell r="B66" t="str">
            <v>13146</v>
          </cell>
          <cell r="C66" t="str">
            <v>1</v>
          </cell>
          <cell r="D66" t="str">
            <v>442</v>
          </cell>
          <cell r="E66">
            <v>1201464.05</v>
          </cell>
        </row>
        <row r="67">
          <cell r="B67" t="str">
            <v>13151</v>
          </cell>
          <cell r="C67" t="str">
            <v>1</v>
          </cell>
          <cell r="D67" t="str">
            <v>442</v>
          </cell>
          <cell r="E67">
            <v>1139489.74</v>
          </cell>
        </row>
        <row r="68">
          <cell r="B68" t="str">
            <v>13156</v>
          </cell>
          <cell r="C68" t="str">
            <v>1</v>
          </cell>
          <cell r="D68" t="str">
            <v>442</v>
          </cell>
          <cell r="E68">
            <v>625325.12</v>
          </cell>
        </row>
        <row r="69">
          <cell r="B69" t="str">
            <v>13160</v>
          </cell>
          <cell r="C69" t="str">
            <v>1</v>
          </cell>
          <cell r="D69" t="str">
            <v>442</v>
          </cell>
          <cell r="E69">
            <v>3017071.52</v>
          </cell>
        </row>
        <row r="70">
          <cell r="B70" t="str">
            <v>13161</v>
          </cell>
          <cell r="C70" t="str">
            <v>1</v>
          </cell>
          <cell r="D70" t="str">
            <v>442</v>
          </cell>
          <cell r="E70">
            <v>7245682.4500000002</v>
          </cell>
        </row>
        <row r="71">
          <cell r="B71" t="str">
            <v>13165</v>
          </cell>
          <cell r="C71" t="str">
            <v>1</v>
          </cell>
          <cell r="D71" t="str">
            <v>442</v>
          </cell>
          <cell r="E71">
            <v>6179316.3899999997</v>
          </cell>
        </row>
        <row r="72">
          <cell r="B72" t="str">
            <v>13167</v>
          </cell>
          <cell r="C72" t="str">
            <v>1</v>
          </cell>
          <cell r="D72" t="str">
            <v>442</v>
          </cell>
          <cell r="E72">
            <v>574209.87</v>
          </cell>
        </row>
        <row r="73">
          <cell r="B73" t="str">
            <v>13301</v>
          </cell>
          <cell r="C73" t="str">
            <v>1</v>
          </cell>
          <cell r="D73" t="str">
            <v>442</v>
          </cell>
          <cell r="E73">
            <v>702795.71</v>
          </cell>
        </row>
        <row r="74">
          <cell r="B74" t="str">
            <v>14005</v>
          </cell>
          <cell r="C74" t="str">
            <v>1</v>
          </cell>
          <cell r="D74" t="str">
            <v>442</v>
          </cell>
          <cell r="E74">
            <v>2789552.92</v>
          </cell>
        </row>
        <row r="75">
          <cell r="B75" t="str">
            <v>14028</v>
          </cell>
          <cell r="C75" t="str">
            <v>1</v>
          </cell>
          <cell r="D75" t="str">
            <v>442</v>
          </cell>
          <cell r="E75">
            <v>2838851.54</v>
          </cell>
        </row>
        <row r="76">
          <cell r="B76" t="str">
            <v>14064</v>
          </cell>
          <cell r="C76" t="str">
            <v>1</v>
          </cell>
          <cell r="D76" t="str">
            <v>442</v>
          </cell>
          <cell r="E76">
            <v>484071.05</v>
          </cell>
        </row>
        <row r="77">
          <cell r="B77" t="str">
            <v>14065</v>
          </cell>
          <cell r="C77" t="str">
            <v>1</v>
          </cell>
          <cell r="D77" t="str">
            <v>442</v>
          </cell>
          <cell r="E77">
            <v>423683.06</v>
          </cell>
        </row>
        <row r="78">
          <cell r="B78" t="str">
            <v>14066</v>
          </cell>
          <cell r="C78" t="str">
            <v>1</v>
          </cell>
          <cell r="D78" t="str">
            <v>442</v>
          </cell>
          <cell r="E78">
            <v>1100497.33</v>
          </cell>
        </row>
        <row r="79">
          <cell r="B79" t="str">
            <v>14068</v>
          </cell>
          <cell r="C79" t="str">
            <v>1</v>
          </cell>
          <cell r="D79" t="str">
            <v>442</v>
          </cell>
          <cell r="E79">
            <v>2863472.43</v>
          </cell>
        </row>
        <row r="80">
          <cell r="B80" t="str">
            <v>14077</v>
          </cell>
          <cell r="C80" t="str">
            <v>1</v>
          </cell>
          <cell r="D80" t="str">
            <v>442</v>
          </cell>
          <cell r="E80">
            <v>386621.47</v>
          </cell>
        </row>
        <row r="81">
          <cell r="B81" t="str">
            <v>14097</v>
          </cell>
          <cell r="C81" t="str">
            <v>1</v>
          </cell>
          <cell r="D81" t="str">
            <v>442</v>
          </cell>
          <cell r="E81">
            <v>53637.120000000003</v>
          </cell>
        </row>
        <row r="82">
          <cell r="B82" t="str">
            <v>14099</v>
          </cell>
          <cell r="C82" t="str">
            <v>1</v>
          </cell>
          <cell r="D82" t="str">
            <v>442</v>
          </cell>
          <cell r="E82">
            <v>251972.73</v>
          </cell>
        </row>
        <row r="83">
          <cell r="B83" t="str">
            <v>14104</v>
          </cell>
          <cell r="C83" t="str">
            <v>1</v>
          </cell>
          <cell r="D83" t="str">
            <v>442</v>
          </cell>
          <cell r="E83">
            <v>307097.7</v>
          </cell>
        </row>
        <row r="84">
          <cell r="B84" t="str">
            <v>14117</v>
          </cell>
          <cell r="C84" t="str">
            <v>1</v>
          </cell>
          <cell r="D84" t="str">
            <v>442</v>
          </cell>
          <cell r="E84">
            <v>1022625.5</v>
          </cell>
        </row>
        <row r="85">
          <cell r="B85" t="str">
            <v>14172</v>
          </cell>
          <cell r="C85" t="str">
            <v>1</v>
          </cell>
          <cell r="D85" t="str">
            <v>442</v>
          </cell>
          <cell r="E85">
            <v>1172116.72</v>
          </cell>
        </row>
        <row r="86">
          <cell r="B86" t="str">
            <v>14400</v>
          </cell>
          <cell r="C86" t="str">
            <v>1</v>
          </cell>
          <cell r="D86" t="str">
            <v>442</v>
          </cell>
          <cell r="E86">
            <v>914217.98</v>
          </cell>
        </row>
        <row r="87">
          <cell r="B87" t="str">
            <v>15201</v>
          </cell>
          <cell r="C87" t="str">
            <v>1</v>
          </cell>
          <cell r="D87" t="str">
            <v>442</v>
          </cell>
          <cell r="E87">
            <v>3755319.86</v>
          </cell>
        </row>
        <row r="88">
          <cell r="B88" t="str">
            <v>15204</v>
          </cell>
          <cell r="C88" t="str">
            <v>1</v>
          </cell>
          <cell r="D88" t="str">
            <v>442</v>
          </cell>
          <cell r="E88">
            <v>1433396.75</v>
          </cell>
        </row>
        <row r="89">
          <cell r="B89" t="str">
            <v>15206</v>
          </cell>
          <cell r="C89" t="str">
            <v>1</v>
          </cell>
          <cell r="D89" t="str">
            <v>442</v>
          </cell>
          <cell r="E89">
            <v>1609608.72</v>
          </cell>
        </row>
        <row r="90">
          <cell r="B90" t="str">
            <v>16020</v>
          </cell>
          <cell r="C90" t="str">
            <v>1</v>
          </cell>
          <cell r="D90" t="str">
            <v>442</v>
          </cell>
          <cell r="E90">
            <v>156283.69</v>
          </cell>
        </row>
        <row r="91">
          <cell r="B91" t="str">
            <v>16046</v>
          </cell>
          <cell r="C91" t="str">
            <v>1</v>
          </cell>
          <cell r="D91" t="str">
            <v>442</v>
          </cell>
          <cell r="E91">
            <v>334940.74</v>
          </cell>
        </row>
        <row r="92">
          <cell r="B92" t="str">
            <v>16048</v>
          </cell>
          <cell r="C92" t="str">
            <v>1</v>
          </cell>
          <cell r="D92" t="str">
            <v>442</v>
          </cell>
          <cell r="E92">
            <v>1126358.6299999999</v>
          </cell>
        </row>
        <row r="93">
          <cell r="B93" t="str">
            <v>16049</v>
          </cell>
          <cell r="C93" t="str">
            <v>1</v>
          </cell>
          <cell r="D93" t="str">
            <v>442</v>
          </cell>
          <cell r="E93">
            <v>729241.34</v>
          </cell>
        </row>
        <row r="94">
          <cell r="B94" t="str">
            <v>16050</v>
          </cell>
          <cell r="C94" t="str">
            <v>1</v>
          </cell>
          <cell r="D94" t="str">
            <v>442</v>
          </cell>
          <cell r="E94">
            <v>417739.44</v>
          </cell>
        </row>
        <row r="95">
          <cell r="B95" t="str">
            <v>17001</v>
          </cell>
          <cell r="C95" t="str">
            <v>1</v>
          </cell>
          <cell r="D95" t="str">
            <v>442</v>
          </cell>
          <cell r="E95">
            <v>52125227.100000001</v>
          </cell>
        </row>
        <row r="96">
          <cell r="B96" t="str">
            <v>17210</v>
          </cell>
          <cell r="C96" t="str">
            <v>1</v>
          </cell>
          <cell r="D96" t="str">
            <v>442</v>
          </cell>
          <cell r="E96">
            <v>18087173.469999999</v>
          </cell>
        </row>
        <row r="97">
          <cell r="B97" t="str">
            <v>17216</v>
          </cell>
          <cell r="C97" t="str">
            <v>1</v>
          </cell>
          <cell r="D97" t="str">
            <v>442</v>
          </cell>
          <cell r="E97">
            <v>7544746.3399999999</v>
          </cell>
        </row>
        <row r="98">
          <cell r="B98" t="str">
            <v>17400</v>
          </cell>
          <cell r="C98" t="str">
            <v>1</v>
          </cell>
          <cell r="D98" t="str">
            <v>442</v>
          </cell>
          <cell r="E98">
            <v>5760634.3300000001</v>
          </cell>
        </row>
        <row r="99">
          <cell r="B99" t="str">
            <v>17401</v>
          </cell>
          <cell r="C99" t="str">
            <v>1</v>
          </cell>
          <cell r="D99" t="str">
            <v>442</v>
          </cell>
          <cell r="E99">
            <v>8608687.2200000007</v>
          </cell>
        </row>
        <row r="100">
          <cell r="B100" t="str">
            <v>17402</v>
          </cell>
          <cell r="C100" t="str">
            <v>1</v>
          </cell>
          <cell r="D100" t="str">
            <v>442</v>
          </cell>
          <cell r="E100">
            <v>1563064.38</v>
          </cell>
        </row>
        <row r="101">
          <cell r="B101" t="str">
            <v>17403</v>
          </cell>
          <cell r="C101" t="str">
            <v>1</v>
          </cell>
          <cell r="D101" t="str">
            <v>442</v>
          </cell>
          <cell r="E101">
            <v>11446159.109999999</v>
          </cell>
        </row>
        <row r="102">
          <cell r="B102" t="str">
            <v>17404</v>
          </cell>
          <cell r="C102" t="str">
            <v>1</v>
          </cell>
          <cell r="D102" t="str">
            <v>442</v>
          </cell>
          <cell r="E102">
            <v>668187.39</v>
          </cell>
        </row>
        <row r="103">
          <cell r="B103" t="str">
            <v>17405</v>
          </cell>
          <cell r="C103" t="str">
            <v>1</v>
          </cell>
          <cell r="D103" t="str">
            <v>442</v>
          </cell>
          <cell r="E103">
            <v>22413044.84</v>
          </cell>
        </row>
        <row r="104">
          <cell r="B104" t="str">
            <v>17406</v>
          </cell>
          <cell r="C104" t="str">
            <v>1</v>
          </cell>
          <cell r="D104" t="str">
            <v>442</v>
          </cell>
          <cell r="E104">
            <v>4937075.13</v>
          </cell>
        </row>
        <row r="105">
          <cell r="B105" t="str">
            <v>17407</v>
          </cell>
          <cell r="C105" t="str">
            <v>1</v>
          </cell>
          <cell r="D105" t="str">
            <v>442</v>
          </cell>
          <cell r="E105">
            <v>2745937.57</v>
          </cell>
        </row>
        <row r="106">
          <cell r="B106" t="str">
            <v>17408</v>
          </cell>
          <cell r="C106" t="str">
            <v>1</v>
          </cell>
          <cell r="D106" t="str">
            <v>442</v>
          </cell>
          <cell r="E106">
            <v>9416431.7599999998</v>
          </cell>
        </row>
        <row r="107">
          <cell r="B107" t="str">
            <v>17409</v>
          </cell>
          <cell r="C107" t="str">
            <v>1</v>
          </cell>
          <cell r="D107" t="str">
            <v>442</v>
          </cell>
          <cell r="E107">
            <v>6581848.04</v>
          </cell>
        </row>
        <row r="108">
          <cell r="B108" t="str">
            <v>17410</v>
          </cell>
          <cell r="C108" t="str">
            <v>1</v>
          </cell>
          <cell r="D108" t="str">
            <v>442</v>
          </cell>
          <cell r="E108">
            <v>4205766</v>
          </cell>
        </row>
        <row r="109">
          <cell r="B109" t="str">
            <v>17411</v>
          </cell>
          <cell r="C109" t="str">
            <v>1</v>
          </cell>
          <cell r="D109" t="str">
            <v>442</v>
          </cell>
          <cell r="E109">
            <v>19512695.739999998</v>
          </cell>
        </row>
        <row r="110">
          <cell r="B110" t="str">
            <v>17412</v>
          </cell>
          <cell r="C110" t="str">
            <v>1</v>
          </cell>
          <cell r="D110" t="str">
            <v>442</v>
          </cell>
          <cell r="E110">
            <v>16648550.02</v>
          </cell>
        </row>
        <row r="111">
          <cell r="B111" t="str">
            <v>17414</v>
          </cell>
          <cell r="C111" t="str">
            <v>1</v>
          </cell>
          <cell r="D111" t="str">
            <v>442</v>
          </cell>
          <cell r="E111">
            <v>26136677.100000001</v>
          </cell>
        </row>
        <row r="112">
          <cell r="B112" t="str">
            <v>17415</v>
          </cell>
          <cell r="C112" t="str">
            <v>1</v>
          </cell>
          <cell r="D112" t="str">
            <v>442</v>
          </cell>
          <cell r="E112">
            <v>23735871.059999999</v>
          </cell>
        </row>
        <row r="113">
          <cell r="B113" t="str">
            <v>17417</v>
          </cell>
          <cell r="C113" t="str">
            <v>1</v>
          </cell>
          <cell r="D113" t="str">
            <v>442</v>
          </cell>
          <cell r="E113">
            <v>12248307.130000001</v>
          </cell>
        </row>
        <row r="114">
          <cell r="B114" t="str">
            <v>18100</v>
          </cell>
          <cell r="C114" t="str">
            <v>1</v>
          </cell>
          <cell r="D114" t="str">
            <v>442</v>
          </cell>
          <cell r="E114">
            <v>7139825.71</v>
          </cell>
        </row>
        <row r="115">
          <cell r="B115" t="str">
            <v>18303</v>
          </cell>
          <cell r="C115" t="str">
            <v>1</v>
          </cell>
          <cell r="D115" t="str">
            <v>442</v>
          </cell>
          <cell r="E115">
            <v>1910267.19</v>
          </cell>
        </row>
        <row r="116">
          <cell r="B116" t="str">
            <v>18400</v>
          </cell>
          <cell r="C116" t="str">
            <v>1</v>
          </cell>
          <cell r="D116" t="str">
            <v>442</v>
          </cell>
          <cell r="E116">
            <v>6511338.9900000002</v>
          </cell>
        </row>
        <row r="117">
          <cell r="B117" t="str">
            <v>18401</v>
          </cell>
          <cell r="C117" t="str">
            <v>1</v>
          </cell>
          <cell r="D117" t="str">
            <v>442</v>
          </cell>
          <cell r="E117">
            <v>7812347.6699999999</v>
          </cell>
        </row>
        <row r="118">
          <cell r="B118" t="str">
            <v>18402</v>
          </cell>
          <cell r="C118" t="str">
            <v>1</v>
          </cell>
          <cell r="D118" t="str">
            <v>442</v>
          </cell>
          <cell r="E118">
            <v>8968937.0500000007</v>
          </cell>
        </row>
        <row r="119">
          <cell r="B119" t="str">
            <v>19007</v>
          </cell>
          <cell r="C119" t="str">
            <v>1</v>
          </cell>
          <cell r="D119" t="str">
            <v>442</v>
          </cell>
          <cell r="E119">
            <v>270482.03000000003</v>
          </cell>
        </row>
        <row r="120">
          <cell r="B120" t="str">
            <v>19028</v>
          </cell>
          <cell r="C120" t="str">
            <v>1</v>
          </cell>
          <cell r="D120" t="str">
            <v>442</v>
          </cell>
          <cell r="E120">
            <v>689128.03</v>
          </cell>
        </row>
        <row r="121">
          <cell r="B121" t="str">
            <v>19400</v>
          </cell>
          <cell r="C121" t="str">
            <v>1</v>
          </cell>
          <cell r="D121" t="str">
            <v>442</v>
          </cell>
          <cell r="E121">
            <v>879567.17</v>
          </cell>
        </row>
        <row r="122">
          <cell r="B122" t="str">
            <v>19401</v>
          </cell>
          <cell r="C122" t="str">
            <v>1</v>
          </cell>
          <cell r="D122" t="str">
            <v>442</v>
          </cell>
          <cell r="E122">
            <v>2944827.86</v>
          </cell>
        </row>
        <row r="123">
          <cell r="B123" t="str">
            <v>19403</v>
          </cell>
          <cell r="C123" t="str">
            <v>1</v>
          </cell>
          <cell r="D123" t="str">
            <v>442</v>
          </cell>
          <cell r="E123">
            <v>534375.05000000005</v>
          </cell>
        </row>
        <row r="124">
          <cell r="B124" t="str">
            <v>19404</v>
          </cell>
          <cell r="C124" t="str">
            <v>1</v>
          </cell>
          <cell r="D124" t="str">
            <v>442</v>
          </cell>
          <cell r="E124">
            <v>2121975.39</v>
          </cell>
        </row>
        <row r="125">
          <cell r="B125" t="str">
            <v>20094</v>
          </cell>
          <cell r="C125" t="str">
            <v>1</v>
          </cell>
          <cell r="D125" t="str">
            <v>442</v>
          </cell>
          <cell r="E125">
            <v>307691.28000000003</v>
          </cell>
        </row>
        <row r="126">
          <cell r="B126" t="str">
            <v>20203</v>
          </cell>
          <cell r="C126" t="str">
            <v>1</v>
          </cell>
          <cell r="D126" t="str">
            <v>442</v>
          </cell>
          <cell r="E126">
            <v>521459.01</v>
          </cell>
        </row>
        <row r="127">
          <cell r="B127" t="str">
            <v>20215</v>
          </cell>
          <cell r="C127" t="str">
            <v>1</v>
          </cell>
          <cell r="D127" t="str">
            <v>442</v>
          </cell>
          <cell r="E127">
            <v>157845.82999999999</v>
          </cell>
        </row>
        <row r="128">
          <cell r="B128" t="str">
            <v>20400</v>
          </cell>
          <cell r="C128" t="str">
            <v>1</v>
          </cell>
          <cell r="D128" t="str">
            <v>442</v>
          </cell>
          <cell r="E128">
            <v>662470.21</v>
          </cell>
        </row>
        <row r="129">
          <cell r="B129" t="str">
            <v>20401</v>
          </cell>
          <cell r="C129" t="str">
            <v>1</v>
          </cell>
          <cell r="D129" t="str">
            <v>442</v>
          </cell>
          <cell r="E129">
            <v>808974.03</v>
          </cell>
        </row>
        <row r="130">
          <cell r="B130" t="str">
            <v>20402</v>
          </cell>
          <cell r="C130" t="str">
            <v>1</v>
          </cell>
          <cell r="D130" t="str">
            <v>442</v>
          </cell>
          <cell r="E130">
            <v>1237218.22</v>
          </cell>
        </row>
        <row r="131">
          <cell r="B131" t="str">
            <v>20403</v>
          </cell>
          <cell r="C131" t="str">
            <v>1</v>
          </cell>
          <cell r="D131" t="str">
            <v>442</v>
          </cell>
          <cell r="E131">
            <v>126513.51</v>
          </cell>
        </row>
        <row r="132">
          <cell r="B132" t="str">
            <v>20404</v>
          </cell>
          <cell r="C132" t="str">
            <v>1</v>
          </cell>
          <cell r="D132" t="str">
            <v>442</v>
          </cell>
          <cell r="E132">
            <v>1123985.0900000001</v>
          </cell>
        </row>
        <row r="133">
          <cell r="B133" t="str">
            <v>20405</v>
          </cell>
          <cell r="C133" t="str">
            <v>1</v>
          </cell>
          <cell r="D133" t="str">
            <v>442</v>
          </cell>
          <cell r="E133">
            <v>646263.25</v>
          </cell>
        </row>
        <row r="134">
          <cell r="B134" t="str">
            <v>20406</v>
          </cell>
          <cell r="C134" t="str">
            <v>1</v>
          </cell>
          <cell r="D134" t="str">
            <v>442</v>
          </cell>
          <cell r="E134">
            <v>84601.51</v>
          </cell>
        </row>
        <row r="135">
          <cell r="B135" t="str">
            <v>21014</v>
          </cell>
          <cell r="C135" t="str">
            <v>1</v>
          </cell>
          <cell r="D135" t="str">
            <v>442</v>
          </cell>
          <cell r="E135">
            <v>690203.49</v>
          </cell>
        </row>
        <row r="136">
          <cell r="B136" t="str">
            <v>21036</v>
          </cell>
          <cell r="C136" t="str">
            <v>1</v>
          </cell>
          <cell r="D136" t="str">
            <v>442</v>
          </cell>
          <cell r="E136">
            <v>157838.23000000001</v>
          </cell>
        </row>
        <row r="137">
          <cell r="B137" t="str">
            <v>21206</v>
          </cell>
          <cell r="C137" t="str">
            <v>1</v>
          </cell>
          <cell r="D137" t="str">
            <v>442</v>
          </cell>
          <cell r="E137">
            <v>937152.98</v>
          </cell>
        </row>
        <row r="138">
          <cell r="B138" t="str">
            <v>21214</v>
          </cell>
          <cell r="C138" t="str">
            <v>1</v>
          </cell>
          <cell r="D138" t="str">
            <v>442</v>
          </cell>
          <cell r="E138">
            <v>620010.75</v>
          </cell>
        </row>
        <row r="139">
          <cell r="B139" t="str">
            <v>21226</v>
          </cell>
          <cell r="C139" t="str">
            <v>1</v>
          </cell>
          <cell r="D139" t="str">
            <v>442</v>
          </cell>
          <cell r="E139">
            <v>980844.65</v>
          </cell>
        </row>
        <row r="140">
          <cell r="B140" t="str">
            <v>21232</v>
          </cell>
          <cell r="C140" t="str">
            <v>1</v>
          </cell>
          <cell r="D140" t="str">
            <v>442</v>
          </cell>
          <cell r="E140">
            <v>932575.29</v>
          </cell>
        </row>
        <row r="141">
          <cell r="B141" t="str">
            <v>21234</v>
          </cell>
          <cell r="C141" t="str">
            <v>1</v>
          </cell>
          <cell r="D141" t="str">
            <v>442</v>
          </cell>
          <cell r="E141">
            <v>134331.91</v>
          </cell>
        </row>
        <row r="142">
          <cell r="B142" t="str">
            <v>21237</v>
          </cell>
          <cell r="C142" t="str">
            <v>1</v>
          </cell>
          <cell r="D142" t="str">
            <v>442</v>
          </cell>
          <cell r="E142">
            <v>650939.76</v>
          </cell>
        </row>
        <row r="143">
          <cell r="B143" t="str">
            <v>21300</v>
          </cell>
          <cell r="C143" t="str">
            <v>1</v>
          </cell>
          <cell r="D143" t="str">
            <v>442</v>
          </cell>
          <cell r="E143">
            <v>1067722.98</v>
          </cell>
        </row>
        <row r="144">
          <cell r="B144" t="str">
            <v>21301</v>
          </cell>
          <cell r="C144" t="str">
            <v>1</v>
          </cell>
          <cell r="D144" t="str">
            <v>442</v>
          </cell>
          <cell r="E144">
            <v>515438.45</v>
          </cell>
        </row>
        <row r="145">
          <cell r="B145" t="str">
            <v>21302</v>
          </cell>
          <cell r="C145" t="str">
            <v>1</v>
          </cell>
          <cell r="D145" t="str">
            <v>442</v>
          </cell>
          <cell r="E145">
            <v>4133967.97</v>
          </cell>
        </row>
        <row r="146">
          <cell r="B146" t="str">
            <v>21303</v>
          </cell>
          <cell r="C146" t="str">
            <v>1</v>
          </cell>
          <cell r="D146" t="str">
            <v>442</v>
          </cell>
          <cell r="E146">
            <v>1080452.1000000001</v>
          </cell>
        </row>
        <row r="147">
          <cell r="B147" t="str">
            <v>21401</v>
          </cell>
          <cell r="C147" t="str">
            <v>1</v>
          </cell>
          <cell r="D147" t="str">
            <v>442</v>
          </cell>
          <cell r="E147">
            <v>3990153.84</v>
          </cell>
        </row>
        <row r="148">
          <cell r="B148" t="str">
            <v>22008</v>
          </cell>
          <cell r="C148" t="str">
            <v>1</v>
          </cell>
          <cell r="D148" t="str">
            <v>442</v>
          </cell>
          <cell r="E148">
            <v>845120.19</v>
          </cell>
        </row>
        <row r="149">
          <cell r="B149" t="str">
            <v>22009</v>
          </cell>
          <cell r="C149" t="str">
            <v>1</v>
          </cell>
          <cell r="D149" t="str">
            <v>442</v>
          </cell>
          <cell r="E149">
            <v>723292.79</v>
          </cell>
        </row>
        <row r="150">
          <cell r="B150" t="str">
            <v>22017</v>
          </cell>
          <cell r="C150" t="str">
            <v>1</v>
          </cell>
          <cell r="D150" t="str">
            <v>442</v>
          </cell>
          <cell r="E150">
            <v>734181.67</v>
          </cell>
        </row>
        <row r="151">
          <cell r="B151" t="str">
            <v>22073</v>
          </cell>
          <cell r="C151" t="str">
            <v>1</v>
          </cell>
          <cell r="D151" t="str">
            <v>442</v>
          </cell>
          <cell r="E151">
            <v>285493.27</v>
          </cell>
        </row>
        <row r="152">
          <cell r="B152" t="str">
            <v>22105</v>
          </cell>
          <cell r="C152" t="str">
            <v>1</v>
          </cell>
          <cell r="D152" t="str">
            <v>442</v>
          </cell>
          <cell r="E152">
            <v>679276.91</v>
          </cell>
        </row>
        <row r="153">
          <cell r="B153" t="str">
            <v>22200</v>
          </cell>
          <cell r="C153" t="str">
            <v>1</v>
          </cell>
          <cell r="D153" t="str">
            <v>442</v>
          </cell>
          <cell r="E153">
            <v>380499.72</v>
          </cell>
        </row>
        <row r="154">
          <cell r="B154" t="str">
            <v>22204</v>
          </cell>
          <cell r="C154" t="str">
            <v>1</v>
          </cell>
          <cell r="D154" t="str">
            <v>442</v>
          </cell>
          <cell r="E154">
            <v>257552.42</v>
          </cell>
        </row>
        <row r="155">
          <cell r="B155" t="str">
            <v>22207</v>
          </cell>
          <cell r="C155" t="str">
            <v>1</v>
          </cell>
          <cell r="D155" t="str">
            <v>442</v>
          </cell>
          <cell r="E155">
            <v>388489.73</v>
          </cell>
        </row>
        <row r="156">
          <cell r="B156" t="str">
            <v>23042</v>
          </cell>
          <cell r="C156" t="str">
            <v>1</v>
          </cell>
          <cell r="D156" t="str">
            <v>442</v>
          </cell>
          <cell r="E156">
            <v>330653.84999999998</v>
          </cell>
        </row>
        <row r="157">
          <cell r="B157" t="str">
            <v>23054</v>
          </cell>
          <cell r="C157" t="str">
            <v>1</v>
          </cell>
          <cell r="D157" t="str">
            <v>442</v>
          </cell>
          <cell r="E157">
            <v>285754.87</v>
          </cell>
        </row>
        <row r="158">
          <cell r="B158" t="str">
            <v>23309</v>
          </cell>
          <cell r="C158" t="str">
            <v>1</v>
          </cell>
          <cell r="D158" t="str">
            <v>442</v>
          </cell>
          <cell r="E158">
            <v>3025669.15</v>
          </cell>
        </row>
        <row r="159">
          <cell r="B159" t="str">
            <v>23311</v>
          </cell>
          <cell r="C159" t="str">
            <v>1</v>
          </cell>
          <cell r="D159" t="str">
            <v>442</v>
          </cell>
          <cell r="E159">
            <v>521071.24</v>
          </cell>
        </row>
        <row r="160">
          <cell r="B160" t="str">
            <v>23402</v>
          </cell>
          <cell r="C160" t="str">
            <v>1</v>
          </cell>
          <cell r="D160" t="str">
            <v>442</v>
          </cell>
          <cell r="E160">
            <v>2226561.33</v>
          </cell>
        </row>
        <row r="161">
          <cell r="B161" t="str">
            <v>23403</v>
          </cell>
          <cell r="C161" t="str">
            <v>1</v>
          </cell>
          <cell r="D161" t="str">
            <v>442</v>
          </cell>
          <cell r="E161">
            <v>1417245.66</v>
          </cell>
        </row>
        <row r="162">
          <cell r="B162" t="str">
            <v>23404</v>
          </cell>
          <cell r="C162" t="str">
            <v>1</v>
          </cell>
          <cell r="D162" t="str">
            <v>442</v>
          </cell>
          <cell r="E162">
            <v>579721.55000000005</v>
          </cell>
        </row>
        <row r="163">
          <cell r="B163" t="str">
            <v>24014</v>
          </cell>
          <cell r="C163" t="str">
            <v>1</v>
          </cell>
          <cell r="D163" t="str">
            <v>442</v>
          </cell>
          <cell r="E163">
            <v>953157.32</v>
          </cell>
        </row>
        <row r="164">
          <cell r="B164" t="str">
            <v>24019</v>
          </cell>
          <cell r="C164" t="str">
            <v>1</v>
          </cell>
          <cell r="D164" t="str">
            <v>442</v>
          </cell>
          <cell r="E164">
            <v>5118112.83</v>
          </cell>
        </row>
        <row r="165">
          <cell r="B165" t="str">
            <v>24105</v>
          </cell>
          <cell r="C165" t="str">
            <v>1</v>
          </cell>
          <cell r="D165" t="str">
            <v>442</v>
          </cell>
          <cell r="E165">
            <v>1981214.9</v>
          </cell>
        </row>
        <row r="166">
          <cell r="B166" t="str">
            <v>24111</v>
          </cell>
          <cell r="C166" t="str">
            <v>1</v>
          </cell>
          <cell r="D166" t="str">
            <v>442</v>
          </cell>
          <cell r="E166">
            <v>1992170.39</v>
          </cell>
        </row>
        <row r="167">
          <cell r="B167" t="str">
            <v>24122</v>
          </cell>
          <cell r="C167" t="str">
            <v>1</v>
          </cell>
          <cell r="D167" t="str">
            <v>442</v>
          </cell>
          <cell r="E167">
            <v>277574.2</v>
          </cell>
        </row>
        <row r="168">
          <cell r="B168" t="str">
            <v>24350</v>
          </cell>
          <cell r="C168" t="str">
            <v>1</v>
          </cell>
          <cell r="D168" t="str">
            <v>442</v>
          </cell>
          <cell r="E168">
            <v>297155.63</v>
          </cell>
        </row>
        <row r="169">
          <cell r="B169" t="str">
            <v>24404</v>
          </cell>
          <cell r="C169" t="str">
            <v>1</v>
          </cell>
          <cell r="D169" t="str">
            <v>442</v>
          </cell>
          <cell r="E169">
            <v>770401.32</v>
          </cell>
        </row>
        <row r="170">
          <cell r="B170" t="str">
            <v>24410</v>
          </cell>
          <cell r="C170" t="str">
            <v>1</v>
          </cell>
          <cell r="D170" t="str">
            <v>442</v>
          </cell>
          <cell r="E170">
            <v>481688.29</v>
          </cell>
        </row>
        <row r="171">
          <cell r="B171" t="str">
            <v>25101</v>
          </cell>
          <cell r="C171" t="str">
            <v>1</v>
          </cell>
          <cell r="D171" t="str">
            <v>442</v>
          </cell>
          <cell r="E171">
            <v>2070705.46</v>
          </cell>
        </row>
        <row r="172">
          <cell r="B172" t="str">
            <v>25116</v>
          </cell>
          <cell r="C172" t="str">
            <v>1</v>
          </cell>
          <cell r="D172" t="str">
            <v>442</v>
          </cell>
          <cell r="E172">
            <v>1590618.05</v>
          </cell>
        </row>
        <row r="173">
          <cell r="B173" t="str">
            <v>25118</v>
          </cell>
          <cell r="C173" t="str">
            <v>1</v>
          </cell>
          <cell r="D173" t="str">
            <v>442</v>
          </cell>
          <cell r="E173">
            <v>731385.97</v>
          </cell>
        </row>
        <row r="174">
          <cell r="B174" t="str">
            <v>25155</v>
          </cell>
          <cell r="C174" t="str">
            <v>1</v>
          </cell>
          <cell r="D174" t="str">
            <v>442</v>
          </cell>
          <cell r="E174">
            <v>620185.28</v>
          </cell>
        </row>
        <row r="175">
          <cell r="B175" t="str">
            <v>25160</v>
          </cell>
          <cell r="C175" t="str">
            <v>1</v>
          </cell>
          <cell r="D175" t="str">
            <v>442</v>
          </cell>
          <cell r="E175">
            <v>1303236.21</v>
          </cell>
        </row>
        <row r="176">
          <cell r="B176" t="str">
            <v>25200</v>
          </cell>
          <cell r="C176" t="str">
            <v>1</v>
          </cell>
          <cell r="D176" t="str">
            <v>442</v>
          </cell>
          <cell r="E176">
            <v>331648.32</v>
          </cell>
        </row>
        <row r="177">
          <cell r="B177" t="str">
            <v>26056</v>
          </cell>
          <cell r="C177" t="str">
            <v>1</v>
          </cell>
          <cell r="D177" t="str">
            <v>442</v>
          </cell>
          <cell r="E177">
            <v>310259.49</v>
          </cell>
        </row>
        <row r="178">
          <cell r="B178" t="str">
            <v>26059</v>
          </cell>
          <cell r="C178" t="str">
            <v>1</v>
          </cell>
          <cell r="D178" t="str">
            <v>442</v>
          </cell>
          <cell r="E178">
            <v>564775.52</v>
          </cell>
        </row>
        <row r="179">
          <cell r="B179" t="str">
            <v>26070</v>
          </cell>
          <cell r="C179" t="str">
            <v>1</v>
          </cell>
          <cell r="D179" t="str">
            <v>442</v>
          </cell>
          <cell r="E179">
            <v>509773.96</v>
          </cell>
        </row>
        <row r="180">
          <cell r="B180" t="str">
            <v>27001</v>
          </cell>
          <cell r="C180" t="str">
            <v>1</v>
          </cell>
          <cell r="D180" t="str">
            <v>442</v>
          </cell>
          <cell r="E180">
            <v>7512906.2599999998</v>
          </cell>
        </row>
        <row r="181">
          <cell r="B181" t="str">
            <v>27003</v>
          </cell>
          <cell r="C181" t="str">
            <v>1</v>
          </cell>
          <cell r="D181" t="str">
            <v>442</v>
          </cell>
          <cell r="E181">
            <v>26536965.59</v>
          </cell>
        </row>
        <row r="182">
          <cell r="B182" t="str">
            <v>27010</v>
          </cell>
          <cell r="C182" t="str">
            <v>1</v>
          </cell>
          <cell r="D182" t="str">
            <v>442</v>
          </cell>
          <cell r="E182">
            <v>32527540.260000002</v>
          </cell>
        </row>
        <row r="183">
          <cell r="B183" t="str">
            <v>27019</v>
          </cell>
          <cell r="C183" t="str">
            <v>1</v>
          </cell>
          <cell r="D183" t="str">
            <v>442</v>
          </cell>
          <cell r="E183">
            <v>802427.56</v>
          </cell>
        </row>
        <row r="184">
          <cell r="B184" t="str">
            <v>27083</v>
          </cell>
          <cell r="C184" t="str">
            <v>1</v>
          </cell>
          <cell r="D184" t="str">
            <v>442</v>
          </cell>
          <cell r="E184">
            <v>7377685.71</v>
          </cell>
        </row>
        <row r="185">
          <cell r="B185" t="str">
            <v>27320</v>
          </cell>
          <cell r="C185" t="str">
            <v>1</v>
          </cell>
          <cell r="D185" t="str">
            <v>442</v>
          </cell>
          <cell r="E185">
            <v>10030138.130000001</v>
          </cell>
        </row>
        <row r="186">
          <cell r="B186" t="str">
            <v>27343</v>
          </cell>
          <cell r="C186" t="str">
            <v>1</v>
          </cell>
          <cell r="D186" t="str">
            <v>442</v>
          </cell>
          <cell r="E186">
            <v>684545.76</v>
          </cell>
        </row>
        <row r="187">
          <cell r="B187" t="str">
            <v>27344</v>
          </cell>
          <cell r="C187" t="str">
            <v>1</v>
          </cell>
          <cell r="D187" t="str">
            <v>442</v>
          </cell>
          <cell r="E187">
            <v>2292786.98</v>
          </cell>
        </row>
        <row r="188">
          <cell r="B188" t="str">
            <v>27400</v>
          </cell>
          <cell r="C188" t="str">
            <v>1</v>
          </cell>
          <cell r="D188" t="str">
            <v>442</v>
          </cell>
          <cell r="E188">
            <v>14645011.01</v>
          </cell>
        </row>
        <row r="189">
          <cell r="B189" t="str">
            <v>27401</v>
          </cell>
          <cell r="C189" t="str">
            <v>1</v>
          </cell>
          <cell r="D189" t="str">
            <v>442</v>
          </cell>
          <cell r="E189">
            <v>7995280.6600000001</v>
          </cell>
        </row>
        <row r="190">
          <cell r="B190" t="str">
            <v>27402</v>
          </cell>
          <cell r="C190" t="str">
            <v>1</v>
          </cell>
          <cell r="D190" t="str">
            <v>442</v>
          </cell>
          <cell r="E190">
            <v>12129941.039999999</v>
          </cell>
        </row>
        <row r="191">
          <cell r="B191" t="str">
            <v>27403</v>
          </cell>
          <cell r="C191" t="str">
            <v>1</v>
          </cell>
          <cell r="D191" t="str">
            <v>442</v>
          </cell>
          <cell r="E191">
            <v>21558187.780000001</v>
          </cell>
        </row>
        <row r="192">
          <cell r="B192" t="str">
            <v>27404</v>
          </cell>
          <cell r="C192" t="str">
            <v>1</v>
          </cell>
          <cell r="D192" t="str">
            <v>442</v>
          </cell>
          <cell r="E192">
            <v>2975702.09</v>
          </cell>
        </row>
        <row r="193">
          <cell r="B193" t="str">
            <v>27416</v>
          </cell>
          <cell r="C193" t="str">
            <v>1</v>
          </cell>
          <cell r="D193" t="str">
            <v>442</v>
          </cell>
          <cell r="E193">
            <v>5939492.29</v>
          </cell>
        </row>
        <row r="194">
          <cell r="B194" t="str">
            <v>27417</v>
          </cell>
          <cell r="C194" t="str">
            <v>1</v>
          </cell>
          <cell r="D194" t="str">
            <v>442</v>
          </cell>
          <cell r="E194">
            <v>4355953.79</v>
          </cell>
        </row>
        <row r="195">
          <cell r="B195" t="str">
            <v>28010</v>
          </cell>
          <cell r="C195" t="str">
            <v>1</v>
          </cell>
          <cell r="D195" t="str">
            <v>442</v>
          </cell>
          <cell r="E195">
            <v>371166.59</v>
          </cell>
        </row>
        <row r="196">
          <cell r="B196" t="str">
            <v>28137</v>
          </cell>
          <cell r="C196" t="str">
            <v>1</v>
          </cell>
          <cell r="D196" t="str">
            <v>442</v>
          </cell>
          <cell r="E196">
            <v>306500.71999999997</v>
          </cell>
        </row>
        <row r="197">
          <cell r="B197" t="str">
            <v>28144</v>
          </cell>
          <cell r="C197" t="str">
            <v>1</v>
          </cell>
          <cell r="D197" t="str">
            <v>442</v>
          </cell>
          <cell r="E197">
            <v>86837.98</v>
          </cell>
        </row>
        <row r="198">
          <cell r="B198" t="str">
            <v>28149</v>
          </cell>
          <cell r="C198" t="str">
            <v>1</v>
          </cell>
          <cell r="D198" t="str">
            <v>442</v>
          </cell>
          <cell r="E198">
            <v>611415.29</v>
          </cell>
        </row>
        <row r="199">
          <cell r="B199" t="str">
            <v>29011</v>
          </cell>
          <cell r="C199" t="str">
            <v>1</v>
          </cell>
          <cell r="D199" t="str">
            <v>442</v>
          </cell>
          <cell r="E199">
            <v>1445238.5</v>
          </cell>
        </row>
        <row r="200">
          <cell r="B200" t="str">
            <v>29100</v>
          </cell>
          <cell r="C200" t="str">
            <v>1</v>
          </cell>
          <cell r="D200" t="str">
            <v>442</v>
          </cell>
          <cell r="E200">
            <v>3143718.11</v>
          </cell>
        </row>
        <row r="201">
          <cell r="B201" t="str">
            <v>29101</v>
          </cell>
          <cell r="C201" t="str">
            <v>1</v>
          </cell>
          <cell r="D201" t="str">
            <v>442</v>
          </cell>
          <cell r="E201">
            <v>3493614.54</v>
          </cell>
        </row>
        <row r="202">
          <cell r="B202" t="str">
            <v>29103</v>
          </cell>
          <cell r="C202" t="str">
            <v>1</v>
          </cell>
          <cell r="D202" t="str">
            <v>442</v>
          </cell>
          <cell r="E202">
            <v>2840340.87</v>
          </cell>
        </row>
        <row r="203">
          <cell r="B203" t="str">
            <v>29311</v>
          </cell>
          <cell r="C203" t="str">
            <v>1</v>
          </cell>
          <cell r="D203" t="str">
            <v>442</v>
          </cell>
          <cell r="E203">
            <v>896068.95</v>
          </cell>
        </row>
        <row r="204">
          <cell r="B204" t="str">
            <v>29317</v>
          </cell>
          <cell r="C204" t="str">
            <v>1</v>
          </cell>
          <cell r="D204" t="str">
            <v>442</v>
          </cell>
          <cell r="E204">
            <v>827215.04</v>
          </cell>
        </row>
        <row r="205">
          <cell r="B205" t="str">
            <v>29320</v>
          </cell>
          <cell r="C205" t="str">
            <v>1</v>
          </cell>
          <cell r="D205" t="str">
            <v>442</v>
          </cell>
          <cell r="E205">
            <v>4837330.8899999997</v>
          </cell>
        </row>
        <row r="206">
          <cell r="B206" t="str">
            <v>30002</v>
          </cell>
          <cell r="C206" t="str">
            <v>1</v>
          </cell>
          <cell r="D206" t="str">
            <v>442</v>
          </cell>
          <cell r="E206">
            <v>375111.39</v>
          </cell>
        </row>
        <row r="207">
          <cell r="B207" t="str">
            <v>30029</v>
          </cell>
          <cell r="C207" t="str">
            <v>1</v>
          </cell>
          <cell r="D207" t="str">
            <v>442</v>
          </cell>
          <cell r="E207">
            <v>314428.44</v>
          </cell>
        </row>
        <row r="208">
          <cell r="B208" t="str">
            <v>30031</v>
          </cell>
          <cell r="C208" t="str">
            <v>1</v>
          </cell>
          <cell r="D208" t="str">
            <v>442</v>
          </cell>
          <cell r="E208">
            <v>429536.72</v>
          </cell>
        </row>
        <row r="209">
          <cell r="B209" t="str">
            <v>30303</v>
          </cell>
          <cell r="C209" t="str">
            <v>1</v>
          </cell>
          <cell r="D209" t="str">
            <v>442</v>
          </cell>
          <cell r="E209">
            <v>4225365.38</v>
          </cell>
        </row>
        <row r="210">
          <cell r="B210" t="str">
            <v>31002</v>
          </cell>
          <cell r="C210" t="str">
            <v>1</v>
          </cell>
          <cell r="D210" t="str">
            <v>442</v>
          </cell>
          <cell r="E210">
            <v>9642864.4499999993</v>
          </cell>
        </row>
        <row r="211">
          <cell r="B211" t="str">
            <v>31004</v>
          </cell>
          <cell r="C211" t="str">
            <v>1</v>
          </cell>
          <cell r="D211" t="str">
            <v>442</v>
          </cell>
          <cell r="E211">
            <v>7803076</v>
          </cell>
        </row>
        <row r="212">
          <cell r="B212" t="str">
            <v>31006</v>
          </cell>
          <cell r="C212" t="str">
            <v>1</v>
          </cell>
          <cell r="D212" t="str">
            <v>442</v>
          </cell>
          <cell r="E212">
            <v>11869148.84</v>
          </cell>
        </row>
        <row r="213">
          <cell r="B213" t="str">
            <v>31015</v>
          </cell>
          <cell r="C213" t="str">
            <v>1</v>
          </cell>
          <cell r="D213" t="str">
            <v>442</v>
          </cell>
          <cell r="E213">
            <v>16269832.460000001</v>
          </cell>
        </row>
        <row r="214">
          <cell r="B214" t="str">
            <v>31016</v>
          </cell>
          <cell r="C214" t="str">
            <v>1</v>
          </cell>
          <cell r="D214" t="str">
            <v>442</v>
          </cell>
          <cell r="E214">
            <v>5268345.46</v>
          </cell>
        </row>
        <row r="215">
          <cell r="B215" t="str">
            <v>31025</v>
          </cell>
          <cell r="C215" t="str">
            <v>1</v>
          </cell>
          <cell r="D215" t="str">
            <v>442</v>
          </cell>
          <cell r="E215">
            <v>3629381.36</v>
          </cell>
        </row>
        <row r="216">
          <cell r="B216" t="str">
            <v>31063</v>
          </cell>
          <cell r="C216" t="str">
            <v>1</v>
          </cell>
          <cell r="D216" t="str">
            <v>442</v>
          </cell>
          <cell r="E216">
            <v>303238.59999999998</v>
          </cell>
        </row>
        <row r="217">
          <cell r="B217" t="str">
            <v>31103</v>
          </cell>
          <cell r="C217" t="str">
            <v>1</v>
          </cell>
          <cell r="D217" t="str">
            <v>442</v>
          </cell>
          <cell r="E217">
            <v>7457593.9199999999</v>
          </cell>
        </row>
        <row r="218">
          <cell r="B218" t="str">
            <v>31201</v>
          </cell>
          <cell r="C218" t="str">
            <v>1</v>
          </cell>
          <cell r="D218" t="str">
            <v>442</v>
          </cell>
          <cell r="E218">
            <v>5809682.6699999999</v>
          </cell>
        </row>
        <row r="219">
          <cell r="B219" t="str">
            <v>31306</v>
          </cell>
          <cell r="C219" t="str">
            <v>1</v>
          </cell>
          <cell r="D219" t="str">
            <v>442</v>
          </cell>
          <cell r="E219">
            <v>1807405.35</v>
          </cell>
        </row>
        <row r="220">
          <cell r="B220" t="str">
            <v>31311</v>
          </cell>
          <cell r="C220" t="str">
            <v>1</v>
          </cell>
          <cell r="D220" t="str">
            <v>442</v>
          </cell>
          <cell r="E220">
            <v>577977.18999999994</v>
          </cell>
        </row>
        <row r="221">
          <cell r="B221" t="str">
            <v>31330</v>
          </cell>
          <cell r="C221" t="str">
            <v>1</v>
          </cell>
          <cell r="D221" t="str">
            <v>442</v>
          </cell>
          <cell r="E221">
            <v>1020191.79</v>
          </cell>
        </row>
        <row r="222">
          <cell r="B222" t="str">
            <v>31332</v>
          </cell>
          <cell r="C222" t="str">
            <v>1</v>
          </cell>
          <cell r="D222" t="str">
            <v>442</v>
          </cell>
          <cell r="E222">
            <v>1027449.03</v>
          </cell>
        </row>
        <row r="223">
          <cell r="B223" t="str">
            <v>31401</v>
          </cell>
          <cell r="C223" t="str">
            <v>1</v>
          </cell>
          <cell r="D223" t="str">
            <v>442</v>
          </cell>
          <cell r="E223">
            <v>4757851.4800000004</v>
          </cell>
        </row>
        <row r="224">
          <cell r="B224" t="str">
            <v>32081</v>
          </cell>
          <cell r="C224" t="str">
            <v>1</v>
          </cell>
          <cell r="D224" t="str">
            <v>442</v>
          </cell>
          <cell r="E224">
            <v>22287861.579999998</v>
          </cell>
        </row>
        <row r="225">
          <cell r="B225" t="str">
            <v>32123</v>
          </cell>
          <cell r="C225" t="str">
            <v>1</v>
          </cell>
          <cell r="D225" t="str">
            <v>442</v>
          </cell>
          <cell r="E225">
            <v>225832.43</v>
          </cell>
        </row>
        <row r="226">
          <cell r="B226" t="str">
            <v>32312</v>
          </cell>
          <cell r="C226" t="str">
            <v>1</v>
          </cell>
          <cell r="D226" t="str">
            <v>442</v>
          </cell>
          <cell r="E226">
            <v>158697.51</v>
          </cell>
        </row>
        <row r="227">
          <cell r="B227" t="str">
            <v>32325</v>
          </cell>
          <cell r="C227" t="str">
            <v>1</v>
          </cell>
          <cell r="D227" t="str">
            <v>442</v>
          </cell>
          <cell r="E227">
            <v>1276077.8</v>
          </cell>
        </row>
        <row r="228">
          <cell r="B228" t="str">
            <v>32326</v>
          </cell>
          <cell r="C228" t="str">
            <v>1</v>
          </cell>
          <cell r="D228" t="str">
            <v>442</v>
          </cell>
          <cell r="E228">
            <v>1342481.34</v>
          </cell>
        </row>
        <row r="229">
          <cell r="B229" t="str">
            <v>32354</v>
          </cell>
          <cell r="C229" t="str">
            <v>1</v>
          </cell>
          <cell r="D229" t="str">
            <v>442</v>
          </cell>
          <cell r="E229">
            <v>5171558.83</v>
          </cell>
        </row>
        <row r="230">
          <cell r="B230" t="str">
            <v>32356</v>
          </cell>
          <cell r="C230" t="str">
            <v>1</v>
          </cell>
          <cell r="D230" t="str">
            <v>442</v>
          </cell>
          <cell r="E230">
            <v>6990959.8399999999</v>
          </cell>
        </row>
        <row r="231">
          <cell r="B231" t="str">
            <v>32358</v>
          </cell>
          <cell r="C231" t="str">
            <v>1</v>
          </cell>
          <cell r="D231" t="str">
            <v>442</v>
          </cell>
          <cell r="E231">
            <v>496893.11</v>
          </cell>
        </row>
        <row r="232">
          <cell r="B232" t="str">
            <v>32360</v>
          </cell>
          <cell r="C232" t="str">
            <v>1</v>
          </cell>
          <cell r="D232" t="str">
            <v>442</v>
          </cell>
          <cell r="E232">
            <v>2831094.76</v>
          </cell>
        </row>
        <row r="233">
          <cell r="B233" t="str">
            <v>32361</v>
          </cell>
          <cell r="C233" t="str">
            <v>1</v>
          </cell>
          <cell r="D233" t="str">
            <v>442</v>
          </cell>
          <cell r="E233">
            <v>1680682.07</v>
          </cell>
        </row>
        <row r="234">
          <cell r="B234" t="str">
            <v>32362</v>
          </cell>
          <cell r="C234" t="str">
            <v>1</v>
          </cell>
          <cell r="D234" t="str">
            <v>442</v>
          </cell>
          <cell r="E234">
            <v>480567.03999999998</v>
          </cell>
        </row>
        <row r="235">
          <cell r="B235" t="str">
            <v>32363</v>
          </cell>
          <cell r="C235" t="str">
            <v>1</v>
          </cell>
          <cell r="D235" t="str">
            <v>442</v>
          </cell>
          <cell r="E235">
            <v>3327378.74</v>
          </cell>
        </row>
        <row r="236">
          <cell r="B236" t="str">
            <v>32414</v>
          </cell>
          <cell r="C236" t="str">
            <v>1</v>
          </cell>
          <cell r="D236" t="str">
            <v>442</v>
          </cell>
          <cell r="E236">
            <v>3169147.81</v>
          </cell>
        </row>
        <row r="237">
          <cell r="B237" t="str">
            <v>32416</v>
          </cell>
          <cell r="C237" t="str">
            <v>1</v>
          </cell>
          <cell r="D237" t="str">
            <v>442</v>
          </cell>
          <cell r="E237">
            <v>2098123.94</v>
          </cell>
        </row>
        <row r="238">
          <cell r="B238" t="str">
            <v>33030</v>
          </cell>
          <cell r="C238" t="str">
            <v>1</v>
          </cell>
          <cell r="D238" t="str">
            <v>442</v>
          </cell>
          <cell r="E238">
            <v>115958.16</v>
          </cell>
        </row>
        <row r="239">
          <cell r="B239" t="str">
            <v>33036</v>
          </cell>
          <cell r="C239" t="str">
            <v>1</v>
          </cell>
          <cell r="D239" t="str">
            <v>442</v>
          </cell>
          <cell r="E239">
            <v>825458.82</v>
          </cell>
        </row>
        <row r="240">
          <cell r="B240" t="str">
            <v>33049</v>
          </cell>
          <cell r="C240" t="str">
            <v>1</v>
          </cell>
          <cell r="D240" t="str">
            <v>442</v>
          </cell>
          <cell r="E240">
            <v>1278046.93</v>
          </cell>
        </row>
        <row r="241">
          <cell r="B241" t="str">
            <v>33070</v>
          </cell>
          <cell r="C241" t="str">
            <v>1</v>
          </cell>
          <cell r="D241" t="str">
            <v>442</v>
          </cell>
          <cell r="E241">
            <v>847909.93</v>
          </cell>
        </row>
        <row r="242">
          <cell r="B242" t="str">
            <v>33115</v>
          </cell>
          <cell r="C242" t="str">
            <v>1</v>
          </cell>
          <cell r="D242" t="str">
            <v>442</v>
          </cell>
          <cell r="E242">
            <v>593915.18999999994</v>
          </cell>
        </row>
        <row r="243">
          <cell r="B243" t="str">
            <v>33183</v>
          </cell>
          <cell r="C243" t="str">
            <v>1</v>
          </cell>
          <cell r="D243" t="str">
            <v>442</v>
          </cell>
          <cell r="E243">
            <v>341128.87</v>
          </cell>
        </row>
        <row r="244">
          <cell r="B244" t="str">
            <v>33202</v>
          </cell>
          <cell r="C244" t="str">
            <v>1</v>
          </cell>
          <cell r="D244" t="str">
            <v>442</v>
          </cell>
          <cell r="E244">
            <v>331059.15999999997</v>
          </cell>
        </row>
        <row r="245">
          <cell r="B245" t="str">
            <v>33205</v>
          </cell>
          <cell r="C245" t="str">
            <v>1</v>
          </cell>
          <cell r="D245" t="str">
            <v>442</v>
          </cell>
          <cell r="E245">
            <v>152240.51</v>
          </cell>
        </row>
        <row r="246">
          <cell r="B246" t="str">
            <v>33206</v>
          </cell>
          <cell r="C246" t="str">
            <v>1</v>
          </cell>
          <cell r="D246" t="str">
            <v>442</v>
          </cell>
          <cell r="E246">
            <v>509222.88</v>
          </cell>
        </row>
        <row r="247">
          <cell r="B247" t="str">
            <v>33207</v>
          </cell>
          <cell r="C247" t="str">
            <v>1</v>
          </cell>
          <cell r="D247" t="str">
            <v>442</v>
          </cell>
          <cell r="E247">
            <v>84293.31</v>
          </cell>
        </row>
        <row r="248">
          <cell r="B248" t="str">
            <v>33211</v>
          </cell>
          <cell r="C248" t="str">
            <v>1</v>
          </cell>
          <cell r="D248" t="str">
            <v>442</v>
          </cell>
          <cell r="E248">
            <v>309313.19</v>
          </cell>
        </row>
        <row r="249">
          <cell r="B249" t="str">
            <v>33212</v>
          </cell>
          <cell r="C249" t="str">
            <v>1</v>
          </cell>
          <cell r="D249" t="str">
            <v>442</v>
          </cell>
          <cell r="E249">
            <v>440469.91</v>
          </cell>
        </row>
        <row r="250">
          <cell r="B250" t="str">
            <v>34002</v>
          </cell>
          <cell r="C250" t="str">
            <v>1</v>
          </cell>
          <cell r="D250" t="str">
            <v>442</v>
          </cell>
          <cell r="E250">
            <v>4263517.38</v>
          </cell>
        </row>
        <row r="251">
          <cell r="B251" t="str">
            <v>34003</v>
          </cell>
          <cell r="C251" t="str">
            <v>1</v>
          </cell>
          <cell r="D251" t="str">
            <v>442</v>
          </cell>
          <cell r="E251">
            <v>16539235.02</v>
          </cell>
        </row>
        <row r="252">
          <cell r="B252" t="str">
            <v>34033</v>
          </cell>
          <cell r="C252" t="str">
            <v>1</v>
          </cell>
          <cell r="D252" t="str">
            <v>442</v>
          </cell>
          <cell r="E252">
            <v>5301924.3099999996</v>
          </cell>
        </row>
        <row r="253">
          <cell r="B253" t="str">
            <v>34111</v>
          </cell>
          <cell r="C253" t="str">
            <v>1</v>
          </cell>
          <cell r="D253" t="str">
            <v>442</v>
          </cell>
          <cell r="E253">
            <v>5335132.71</v>
          </cell>
        </row>
        <row r="254">
          <cell r="B254" t="str">
            <v>34307</v>
          </cell>
          <cell r="C254" t="str">
            <v>1</v>
          </cell>
          <cell r="D254" t="str">
            <v>442</v>
          </cell>
          <cell r="E254">
            <v>842223.48</v>
          </cell>
        </row>
        <row r="255">
          <cell r="B255" t="str">
            <v>34324</v>
          </cell>
          <cell r="C255" t="str">
            <v>1</v>
          </cell>
          <cell r="D255" t="str">
            <v>442</v>
          </cell>
          <cell r="E255">
            <v>2005559.87</v>
          </cell>
        </row>
        <row r="256">
          <cell r="B256" t="str">
            <v>34401</v>
          </cell>
          <cell r="C256" t="str">
            <v>1</v>
          </cell>
          <cell r="D256" t="str">
            <v>442</v>
          </cell>
          <cell r="E256">
            <v>3990197.43</v>
          </cell>
        </row>
        <row r="257">
          <cell r="B257" t="str">
            <v>34402</v>
          </cell>
          <cell r="C257" t="str">
            <v>1</v>
          </cell>
          <cell r="D257" t="str">
            <v>442</v>
          </cell>
          <cell r="E257">
            <v>1088680.55</v>
          </cell>
        </row>
        <row r="258">
          <cell r="B258" t="str">
            <v>35200</v>
          </cell>
          <cell r="C258" t="str">
            <v>1</v>
          </cell>
          <cell r="D258" t="str">
            <v>442</v>
          </cell>
          <cell r="E258">
            <v>564719.09</v>
          </cell>
        </row>
        <row r="259">
          <cell r="B259" t="str">
            <v>36101</v>
          </cell>
          <cell r="C259" t="str">
            <v>1</v>
          </cell>
          <cell r="D259" t="str">
            <v>442</v>
          </cell>
          <cell r="E259">
            <v>184713.3</v>
          </cell>
        </row>
        <row r="260">
          <cell r="B260" t="str">
            <v>36140</v>
          </cell>
          <cell r="C260" t="str">
            <v>1</v>
          </cell>
          <cell r="D260" t="str">
            <v>442</v>
          </cell>
          <cell r="E260">
            <v>6748700.5099999998</v>
          </cell>
        </row>
        <row r="261">
          <cell r="B261" t="str">
            <v>36250</v>
          </cell>
          <cell r="C261" t="str">
            <v>1</v>
          </cell>
          <cell r="D261" t="str">
            <v>442</v>
          </cell>
          <cell r="E261">
            <v>1916634.09</v>
          </cell>
        </row>
        <row r="262">
          <cell r="B262" t="str">
            <v>36300</v>
          </cell>
          <cell r="C262" t="str">
            <v>1</v>
          </cell>
          <cell r="D262" t="str">
            <v>442</v>
          </cell>
          <cell r="E262">
            <v>87317.8</v>
          </cell>
        </row>
        <row r="263">
          <cell r="B263" t="str">
            <v>36400</v>
          </cell>
          <cell r="C263" t="str">
            <v>1</v>
          </cell>
          <cell r="D263" t="str">
            <v>442</v>
          </cell>
          <cell r="E263">
            <v>746627.06</v>
          </cell>
        </row>
        <row r="264">
          <cell r="B264" t="str">
            <v>36401</v>
          </cell>
          <cell r="C264" t="str">
            <v>1</v>
          </cell>
          <cell r="D264" t="str">
            <v>442</v>
          </cell>
          <cell r="E264">
            <v>640809.88</v>
          </cell>
        </row>
        <row r="265">
          <cell r="B265" t="str">
            <v>36402</v>
          </cell>
          <cell r="C265" t="str">
            <v>1</v>
          </cell>
          <cell r="D265" t="str">
            <v>442</v>
          </cell>
          <cell r="E265">
            <v>754080.22</v>
          </cell>
        </row>
        <row r="266">
          <cell r="B266" t="str">
            <v>37501</v>
          </cell>
          <cell r="C266" t="str">
            <v>1</v>
          </cell>
          <cell r="D266" t="str">
            <v>442</v>
          </cell>
          <cell r="E266">
            <v>7517910.0499999998</v>
          </cell>
        </row>
        <row r="267">
          <cell r="B267" t="str">
            <v>37502</v>
          </cell>
          <cell r="C267" t="str">
            <v>1</v>
          </cell>
          <cell r="D267" t="str">
            <v>442</v>
          </cell>
          <cell r="E267">
            <v>6288508.5700000003</v>
          </cell>
        </row>
        <row r="268">
          <cell r="B268" t="str">
            <v>37503</v>
          </cell>
          <cell r="C268" t="str">
            <v>1</v>
          </cell>
          <cell r="D268" t="str">
            <v>442</v>
          </cell>
          <cell r="E268">
            <v>2302717.31</v>
          </cell>
        </row>
        <row r="269">
          <cell r="B269" t="str">
            <v>37504</v>
          </cell>
          <cell r="C269" t="str">
            <v>1</v>
          </cell>
          <cell r="D269" t="str">
            <v>442</v>
          </cell>
          <cell r="E269">
            <v>1666341.36</v>
          </cell>
        </row>
        <row r="270">
          <cell r="B270" t="str">
            <v>37505</v>
          </cell>
          <cell r="C270" t="str">
            <v>1</v>
          </cell>
          <cell r="D270" t="str">
            <v>442</v>
          </cell>
          <cell r="E270">
            <v>2010694.7</v>
          </cell>
        </row>
        <row r="271">
          <cell r="B271" t="str">
            <v>37506</v>
          </cell>
          <cell r="C271" t="str">
            <v>1</v>
          </cell>
          <cell r="D271" t="str">
            <v>442</v>
          </cell>
          <cell r="E271">
            <v>1913330.22</v>
          </cell>
        </row>
        <row r="272">
          <cell r="B272" t="str">
            <v>37507</v>
          </cell>
          <cell r="C272" t="str">
            <v>1</v>
          </cell>
          <cell r="D272" t="str">
            <v>442</v>
          </cell>
          <cell r="E272">
            <v>1144329.3999999999</v>
          </cell>
        </row>
        <row r="273">
          <cell r="B273" t="str">
            <v>38126</v>
          </cell>
          <cell r="C273" t="str">
            <v>1</v>
          </cell>
          <cell r="D273" t="str">
            <v>442</v>
          </cell>
          <cell r="E273">
            <v>777662</v>
          </cell>
        </row>
        <row r="274">
          <cell r="B274" t="str">
            <v>38264</v>
          </cell>
          <cell r="C274" t="str">
            <v>1</v>
          </cell>
          <cell r="D274" t="str">
            <v>442</v>
          </cell>
          <cell r="E274">
            <v>61416.4</v>
          </cell>
        </row>
        <row r="275">
          <cell r="B275" t="str">
            <v>38265</v>
          </cell>
          <cell r="C275" t="str">
            <v>1</v>
          </cell>
          <cell r="D275" t="str">
            <v>442</v>
          </cell>
          <cell r="E275">
            <v>415482.99</v>
          </cell>
        </row>
        <row r="276">
          <cell r="B276" t="str">
            <v>38267</v>
          </cell>
          <cell r="C276" t="str">
            <v>1</v>
          </cell>
          <cell r="D276" t="str">
            <v>442</v>
          </cell>
          <cell r="E276">
            <v>1561890.13</v>
          </cell>
        </row>
        <row r="277">
          <cell r="B277" t="str">
            <v>38300</v>
          </cell>
          <cell r="C277" t="str">
            <v>1</v>
          </cell>
          <cell r="D277" t="str">
            <v>442</v>
          </cell>
          <cell r="E277">
            <v>936927.31</v>
          </cell>
        </row>
        <row r="278">
          <cell r="B278" t="str">
            <v>38301</v>
          </cell>
          <cell r="C278" t="str">
            <v>1</v>
          </cell>
          <cell r="D278" t="str">
            <v>442</v>
          </cell>
          <cell r="E278">
            <v>353568.7</v>
          </cell>
        </row>
        <row r="279">
          <cell r="B279" t="str">
            <v>38302</v>
          </cell>
          <cell r="C279" t="str">
            <v>1</v>
          </cell>
          <cell r="D279" t="str">
            <v>442</v>
          </cell>
          <cell r="E279">
            <v>748983.16</v>
          </cell>
        </row>
        <row r="280">
          <cell r="B280" t="str">
            <v>38304</v>
          </cell>
          <cell r="C280" t="str">
            <v>1</v>
          </cell>
          <cell r="D280" t="str">
            <v>442</v>
          </cell>
          <cell r="E280">
            <v>243188.91</v>
          </cell>
        </row>
        <row r="281">
          <cell r="B281" t="str">
            <v>38306</v>
          </cell>
          <cell r="C281" t="str">
            <v>1</v>
          </cell>
          <cell r="D281" t="str">
            <v>442</v>
          </cell>
          <cell r="E281">
            <v>1093351.18</v>
          </cell>
        </row>
        <row r="282">
          <cell r="B282" t="str">
            <v>38308</v>
          </cell>
          <cell r="C282" t="str">
            <v>1</v>
          </cell>
          <cell r="D282" t="str">
            <v>442</v>
          </cell>
          <cell r="E282">
            <v>635059.32999999996</v>
          </cell>
        </row>
        <row r="283">
          <cell r="B283" t="str">
            <v>38320</v>
          </cell>
          <cell r="C283" t="str">
            <v>1</v>
          </cell>
          <cell r="D283" t="str">
            <v>442</v>
          </cell>
          <cell r="E283">
            <v>551054.18999999994</v>
          </cell>
        </row>
        <row r="284">
          <cell r="B284" t="str">
            <v>38322</v>
          </cell>
          <cell r="C284" t="str">
            <v>1</v>
          </cell>
          <cell r="D284" t="str">
            <v>442</v>
          </cell>
          <cell r="E284">
            <v>642869.02</v>
          </cell>
        </row>
        <row r="285">
          <cell r="B285" t="str">
            <v>38324</v>
          </cell>
          <cell r="C285" t="str">
            <v>1</v>
          </cell>
          <cell r="D285" t="str">
            <v>442</v>
          </cell>
          <cell r="E285">
            <v>124110.97</v>
          </cell>
        </row>
        <row r="286">
          <cell r="B286" t="str">
            <v>39002</v>
          </cell>
          <cell r="C286" t="str">
            <v>1</v>
          </cell>
          <cell r="D286" t="str">
            <v>442</v>
          </cell>
          <cell r="E286">
            <v>2786503.43</v>
          </cell>
        </row>
        <row r="287">
          <cell r="B287" t="str">
            <v>39003</v>
          </cell>
          <cell r="C287" t="str">
            <v>1</v>
          </cell>
          <cell r="D287" t="str">
            <v>442</v>
          </cell>
          <cell r="E287">
            <v>936962.7</v>
          </cell>
        </row>
        <row r="288">
          <cell r="B288" t="str">
            <v>39007</v>
          </cell>
          <cell r="C288" t="str">
            <v>1</v>
          </cell>
          <cell r="D288" t="str">
            <v>442</v>
          </cell>
          <cell r="E288">
            <v>11827275.810000001</v>
          </cell>
        </row>
        <row r="289">
          <cell r="B289" t="str">
            <v>39090</v>
          </cell>
          <cell r="C289" t="str">
            <v>1</v>
          </cell>
          <cell r="D289" t="str">
            <v>442</v>
          </cell>
          <cell r="E289">
            <v>2715959.42</v>
          </cell>
        </row>
        <row r="290">
          <cell r="B290" t="str">
            <v>39119</v>
          </cell>
          <cell r="C290" t="str">
            <v>1</v>
          </cell>
          <cell r="D290" t="str">
            <v>442</v>
          </cell>
          <cell r="E290">
            <v>4246464.25</v>
          </cell>
        </row>
        <row r="291">
          <cell r="B291" t="str">
            <v>39120</v>
          </cell>
          <cell r="C291" t="str">
            <v>1</v>
          </cell>
          <cell r="D291" t="str">
            <v>442</v>
          </cell>
          <cell r="E291">
            <v>2020236.35</v>
          </cell>
        </row>
        <row r="292">
          <cell r="B292" t="str">
            <v>39200</v>
          </cell>
          <cell r="C292" t="str">
            <v>1</v>
          </cell>
          <cell r="D292" t="str">
            <v>442</v>
          </cell>
          <cell r="E292">
            <v>5867022.4100000001</v>
          </cell>
        </row>
        <row r="293">
          <cell r="B293" t="str">
            <v>39201</v>
          </cell>
          <cell r="C293" t="str">
            <v>1</v>
          </cell>
          <cell r="D293" t="str">
            <v>442</v>
          </cell>
          <cell r="E293">
            <v>8040034.1399999997</v>
          </cell>
        </row>
        <row r="294">
          <cell r="B294" t="str">
            <v>39202</v>
          </cell>
          <cell r="C294" t="str">
            <v>1</v>
          </cell>
          <cell r="D294" t="str">
            <v>442</v>
          </cell>
          <cell r="E294">
            <v>6209112.3300000001</v>
          </cell>
        </row>
        <row r="295">
          <cell r="B295" t="str">
            <v>39203</v>
          </cell>
          <cell r="C295" t="str">
            <v>1</v>
          </cell>
          <cell r="D295" t="str">
            <v>442</v>
          </cell>
          <cell r="E295">
            <v>1501264.38</v>
          </cell>
        </row>
        <row r="296">
          <cell r="B296" t="str">
            <v>39204</v>
          </cell>
          <cell r="C296" t="str">
            <v>1</v>
          </cell>
          <cell r="D296" t="str">
            <v>442</v>
          </cell>
          <cell r="E296">
            <v>1397284.99</v>
          </cell>
        </row>
        <row r="297">
          <cell r="B297" t="str">
            <v>39205</v>
          </cell>
          <cell r="C297" t="str">
            <v>1</v>
          </cell>
          <cell r="D297" t="str">
            <v>442</v>
          </cell>
          <cell r="E297">
            <v>2746358.05</v>
          </cell>
        </row>
        <row r="298">
          <cell r="B298" t="str">
            <v>39207</v>
          </cell>
          <cell r="C298" t="str">
            <v>1</v>
          </cell>
          <cell r="D298" t="str">
            <v>442</v>
          </cell>
          <cell r="E298">
            <v>2396463.5499999998</v>
          </cell>
        </row>
        <row r="299">
          <cell r="B299" t="str">
            <v>39208</v>
          </cell>
          <cell r="C299" t="str">
            <v>1</v>
          </cell>
          <cell r="D299" t="str">
            <v>442</v>
          </cell>
          <cell r="E299">
            <v>5188579.7300000004</v>
          </cell>
        </row>
        <row r="300">
          <cell r="B300" t="str">
            <v>39209</v>
          </cell>
          <cell r="C300" t="str">
            <v>1</v>
          </cell>
          <cell r="D300" t="str">
            <v>442</v>
          </cell>
          <cell r="E300">
            <v>2400994.7799999998</v>
          </cell>
        </row>
      </sheetData>
      <sheetData sheetId="8">
        <row r="4">
          <cell r="B4" t="str">
            <v>State Total</v>
          </cell>
          <cell r="C4">
            <v>1037834.9709999998</v>
          </cell>
          <cell r="D4">
            <v>1019974.6809999997</v>
          </cell>
          <cell r="E4">
            <v>17860.29</v>
          </cell>
        </row>
        <row r="5">
          <cell r="A5" t="str">
            <v>20,000 and over</v>
          </cell>
        </row>
        <row r="6">
          <cell r="A6" t="str">
            <v>17001</v>
          </cell>
          <cell r="B6" t="str">
            <v>Seattle</v>
          </cell>
          <cell r="C6">
            <v>49979.53</v>
          </cell>
          <cell r="D6">
            <v>49034.15</v>
          </cell>
          <cell r="E6">
            <v>945.37999999999988</v>
          </cell>
        </row>
        <row r="7">
          <cell r="A7" t="str">
            <v>32081</v>
          </cell>
          <cell r="B7" t="str">
            <v>Spokane</v>
          </cell>
          <cell r="C7">
            <v>29473.169999999991</v>
          </cell>
          <cell r="D7">
            <v>28935.389999999992</v>
          </cell>
          <cell r="E7">
            <v>537.78</v>
          </cell>
        </row>
        <row r="8">
          <cell r="A8" t="str">
            <v>27010</v>
          </cell>
          <cell r="B8" t="str">
            <v>Tacoma</v>
          </cell>
          <cell r="C8">
            <v>28189.130000000005</v>
          </cell>
          <cell r="D8">
            <v>27647.410000000003</v>
          </cell>
          <cell r="E8">
            <v>541.72</v>
          </cell>
        </row>
        <row r="9">
          <cell r="A9" t="str">
            <v>17415</v>
          </cell>
          <cell r="B9" t="str">
            <v>Kent</v>
          </cell>
          <cell r="C9">
            <v>26761.180000000008</v>
          </cell>
          <cell r="D9">
            <v>26437.960000000006</v>
          </cell>
          <cell r="E9">
            <v>323.22000000000003</v>
          </cell>
        </row>
        <row r="10">
          <cell r="A10" t="str">
            <v>06114</v>
          </cell>
          <cell r="B10" t="str">
            <v>Evergreen (Clark)</v>
          </cell>
          <cell r="C10">
            <v>26663.46</v>
          </cell>
          <cell r="D10">
            <v>26437.34</v>
          </cell>
          <cell r="E10">
            <v>226.12</v>
          </cell>
        </row>
        <row r="11">
          <cell r="A11" t="str">
            <v>17414</v>
          </cell>
          <cell r="B11" t="str">
            <v>Lake Washington</v>
          </cell>
          <cell r="C11">
            <v>25594.790000000005</v>
          </cell>
          <cell r="D11">
            <v>25099.680000000004</v>
          </cell>
          <cell r="E11">
            <v>495.11</v>
          </cell>
        </row>
        <row r="12">
          <cell r="A12" t="str">
            <v>06037</v>
          </cell>
          <cell r="B12" t="str">
            <v>Vancouver</v>
          </cell>
          <cell r="C12">
            <v>22508.389999999996</v>
          </cell>
          <cell r="D12">
            <v>22258.949999999997</v>
          </cell>
          <cell r="E12">
            <v>249.44</v>
          </cell>
        </row>
        <row r="13">
          <cell r="A13" t="str">
            <v>17210</v>
          </cell>
          <cell r="B13" t="str">
            <v>Federal Way</v>
          </cell>
          <cell r="C13">
            <v>21862.12</v>
          </cell>
          <cell r="D13">
            <v>21515.34</v>
          </cell>
          <cell r="E13">
            <v>346.78</v>
          </cell>
        </row>
        <row r="14">
          <cell r="A14" t="str">
            <v>27003</v>
          </cell>
          <cell r="B14" t="str">
            <v>Puyallup</v>
          </cell>
          <cell r="C14">
            <v>21355.510000000002</v>
          </cell>
          <cell r="D14">
            <v>20977.4</v>
          </cell>
          <cell r="E14">
            <v>378.11</v>
          </cell>
        </row>
        <row r="15">
          <cell r="A15">
            <v>9</v>
          </cell>
        </row>
        <row r="16">
          <cell r="A16" t="str">
            <v>10,000-19,999</v>
          </cell>
        </row>
        <row r="17">
          <cell r="A17" t="str">
            <v>31015</v>
          </cell>
          <cell r="B17" t="str">
            <v>Edmonds</v>
          </cell>
          <cell r="C17">
            <v>19792.239999999994</v>
          </cell>
          <cell r="D17">
            <v>19382.799999999996</v>
          </cell>
          <cell r="E17">
            <v>409.44</v>
          </cell>
        </row>
        <row r="18">
          <cell r="A18" t="str">
            <v>17417</v>
          </cell>
          <cell r="B18" t="str">
            <v>Northshore</v>
          </cell>
          <cell r="C18">
            <v>19750.38</v>
          </cell>
          <cell r="D18">
            <v>19448.55</v>
          </cell>
          <cell r="E18">
            <v>301.83000000000004</v>
          </cell>
        </row>
        <row r="19">
          <cell r="A19" t="str">
            <v>17401</v>
          </cell>
          <cell r="B19" t="str">
            <v>Highline</v>
          </cell>
          <cell r="C19">
            <v>19088.05</v>
          </cell>
          <cell r="D19">
            <v>18722.05</v>
          </cell>
          <cell r="E19">
            <v>366</v>
          </cell>
        </row>
        <row r="20">
          <cell r="A20" t="str">
            <v>31002</v>
          </cell>
          <cell r="B20" t="str">
            <v>Everett</v>
          </cell>
          <cell r="C20">
            <v>18472.510000000006</v>
          </cell>
          <cell r="D20">
            <v>18224.950000000004</v>
          </cell>
          <cell r="E20">
            <v>247.56</v>
          </cell>
        </row>
        <row r="21">
          <cell r="A21" t="str">
            <v>17405</v>
          </cell>
          <cell r="B21" t="str">
            <v>Bellevue</v>
          </cell>
          <cell r="C21">
            <v>18391.899999999998</v>
          </cell>
          <cell r="D21">
            <v>18116.46</v>
          </cell>
          <cell r="E21">
            <v>275.44000000000005</v>
          </cell>
        </row>
        <row r="22">
          <cell r="A22" t="str">
            <v>17411</v>
          </cell>
          <cell r="B22" t="str">
            <v>Issaquah</v>
          </cell>
          <cell r="C22">
            <v>18176.249999999996</v>
          </cell>
          <cell r="D22">
            <v>17770.249999999996</v>
          </cell>
          <cell r="E22">
            <v>406</v>
          </cell>
        </row>
        <row r="23">
          <cell r="A23" t="str">
            <v>27403</v>
          </cell>
          <cell r="B23" t="str">
            <v>Bethel</v>
          </cell>
          <cell r="C23">
            <v>18038.699999999997</v>
          </cell>
          <cell r="D23">
            <v>17750.809999999998</v>
          </cell>
          <cell r="E23">
            <v>287.89</v>
          </cell>
        </row>
        <row r="24">
          <cell r="A24" t="str">
            <v>03017</v>
          </cell>
          <cell r="B24" t="str">
            <v>Kennewick</v>
          </cell>
          <cell r="C24">
            <v>17038.870000000003</v>
          </cell>
          <cell r="D24">
            <v>16753.080000000002</v>
          </cell>
          <cell r="E24">
            <v>285.78999999999996</v>
          </cell>
        </row>
        <row r="25">
          <cell r="A25" t="str">
            <v>11001</v>
          </cell>
          <cell r="B25" t="str">
            <v>Pasco</v>
          </cell>
          <cell r="C25">
            <v>16346.279999999997</v>
          </cell>
          <cell r="D25">
            <v>16115.719999999998</v>
          </cell>
          <cell r="E25">
            <v>230.56</v>
          </cell>
        </row>
        <row r="26">
          <cell r="A26" t="str">
            <v>39007</v>
          </cell>
          <cell r="B26" t="str">
            <v>Yakima</v>
          </cell>
          <cell r="C26">
            <v>15964.279999999997</v>
          </cell>
          <cell r="D26">
            <v>15617.149999999998</v>
          </cell>
          <cell r="E26">
            <v>347.13</v>
          </cell>
        </row>
        <row r="27">
          <cell r="A27" t="str">
            <v>17408</v>
          </cell>
          <cell r="B27" t="str">
            <v>Auburn</v>
          </cell>
          <cell r="C27">
            <v>14984.57</v>
          </cell>
          <cell r="D27">
            <v>14711.9</v>
          </cell>
          <cell r="E27">
            <v>272.66999999999996</v>
          </cell>
        </row>
        <row r="28">
          <cell r="A28" t="str">
            <v>17403</v>
          </cell>
          <cell r="B28" t="str">
            <v>Renton</v>
          </cell>
          <cell r="C28">
            <v>14953.456999999997</v>
          </cell>
          <cell r="D28">
            <v>14658.236999999997</v>
          </cell>
          <cell r="E28">
            <v>295.21999999999997</v>
          </cell>
        </row>
        <row r="29">
          <cell r="A29" t="str">
            <v>31006</v>
          </cell>
          <cell r="B29" t="str">
            <v>Mukilteo</v>
          </cell>
          <cell r="C29">
            <v>14939.699999999999</v>
          </cell>
          <cell r="D29">
            <v>14692.82</v>
          </cell>
          <cell r="E29">
            <v>246.88</v>
          </cell>
        </row>
        <row r="30">
          <cell r="A30" t="str">
            <v>34003</v>
          </cell>
          <cell r="B30" t="str">
            <v>North Thurston</v>
          </cell>
          <cell r="C30">
            <v>14364.01</v>
          </cell>
          <cell r="D30">
            <v>14084.79</v>
          </cell>
          <cell r="E30">
            <v>279.22000000000003</v>
          </cell>
        </row>
        <row r="31">
          <cell r="A31" t="str">
            <v>06119</v>
          </cell>
          <cell r="B31" t="str">
            <v>Battle Ground</v>
          </cell>
          <cell r="C31">
            <v>12740.410000000002</v>
          </cell>
          <cell r="D31">
            <v>12617.850000000002</v>
          </cell>
          <cell r="E31">
            <v>122.56</v>
          </cell>
        </row>
        <row r="32">
          <cell r="A32" t="str">
            <v>32356</v>
          </cell>
          <cell r="B32" t="str">
            <v>Central Valley</v>
          </cell>
          <cell r="C32">
            <v>12700.090000000002</v>
          </cell>
          <cell r="D32">
            <v>12460.310000000001</v>
          </cell>
          <cell r="E32">
            <v>239.78</v>
          </cell>
        </row>
        <row r="33">
          <cell r="A33" t="str">
            <v>27400</v>
          </cell>
          <cell r="B33" t="str">
            <v>Clover Park</v>
          </cell>
          <cell r="C33">
            <v>12214.339999999998</v>
          </cell>
          <cell r="D33">
            <v>11777.63</v>
          </cell>
          <cell r="E33">
            <v>436.71</v>
          </cell>
        </row>
        <row r="34">
          <cell r="A34" t="str">
            <v>03400</v>
          </cell>
          <cell r="B34" t="str">
            <v>Richland</v>
          </cell>
          <cell r="C34">
            <v>11560.500000000004</v>
          </cell>
          <cell r="D34">
            <v>11352.660000000003</v>
          </cell>
          <cell r="E34">
            <v>207.84</v>
          </cell>
        </row>
        <row r="35">
          <cell r="A35" t="str">
            <v>31025</v>
          </cell>
          <cell r="B35" t="str">
            <v>Marysville</v>
          </cell>
          <cell r="C35">
            <v>11102.930000000002</v>
          </cell>
          <cell r="D35">
            <v>10895.150000000001</v>
          </cell>
          <cell r="E35">
            <v>207.78000000000003</v>
          </cell>
        </row>
        <row r="36">
          <cell r="A36" t="str">
            <v>37501</v>
          </cell>
          <cell r="B36" t="str">
            <v>Bellingham</v>
          </cell>
          <cell r="C36">
            <v>10809.65</v>
          </cell>
          <cell r="D36">
            <v>10639.09</v>
          </cell>
          <cell r="E36">
            <v>170.56</v>
          </cell>
        </row>
        <row r="37">
          <cell r="A37" t="str">
            <v>18401</v>
          </cell>
          <cell r="B37" t="str">
            <v>Central Kitsap</v>
          </cell>
          <cell r="C37">
            <v>10789.82</v>
          </cell>
          <cell r="D37">
            <v>10535.71</v>
          </cell>
          <cell r="E37">
            <v>254.11</v>
          </cell>
        </row>
        <row r="38">
          <cell r="A38">
            <v>21</v>
          </cell>
        </row>
        <row r="39">
          <cell r="A39" t="str">
            <v>5,000-9,999</v>
          </cell>
        </row>
        <row r="40">
          <cell r="A40" t="str">
            <v>31201</v>
          </cell>
          <cell r="B40" t="str">
            <v>Snohomish</v>
          </cell>
          <cell r="C40">
            <v>9801.57</v>
          </cell>
          <cell r="D40">
            <v>9683.9</v>
          </cell>
          <cell r="E40">
            <v>117.67</v>
          </cell>
        </row>
        <row r="41">
          <cell r="A41" t="str">
            <v>32354</v>
          </cell>
          <cell r="B41" t="str">
            <v>Mead</v>
          </cell>
          <cell r="C41">
            <v>9380.0200000000023</v>
          </cell>
          <cell r="D41">
            <v>9287.2400000000016</v>
          </cell>
          <cell r="E41">
            <v>92.78</v>
          </cell>
        </row>
        <row r="42">
          <cell r="A42" t="str">
            <v>18402</v>
          </cell>
          <cell r="B42" t="str">
            <v>South Kitsap</v>
          </cell>
          <cell r="C42">
            <v>9226.760000000002</v>
          </cell>
          <cell r="D42">
            <v>9027.6500000000015</v>
          </cell>
          <cell r="E42">
            <v>199.11</v>
          </cell>
        </row>
        <row r="43">
          <cell r="A43" t="str">
            <v>34111</v>
          </cell>
          <cell r="B43" t="str">
            <v>Olympia</v>
          </cell>
          <cell r="C43">
            <v>9131.5399999999991</v>
          </cell>
          <cell r="D43">
            <v>8940.98</v>
          </cell>
          <cell r="E43">
            <v>190.56</v>
          </cell>
        </row>
        <row r="44">
          <cell r="A44" t="str">
            <v>17412</v>
          </cell>
          <cell r="B44" t="str">
            <v>Shoreline</v>
          </cell>
          <cell r="C44">
            <v>9129.4340000000011</v>
          </cell>
          <cell r="D44">
            <v>9002.9040000000005</v>
          </cell>
          <cell r="E44">
            <v>126.53</v>
          </cell>
        </row>
        <row r="45">
          <cell r="A45" t="str">
            <v>27401</v>
          </cell>
          <cell r="B45" t="str">
            <v>Peninsula</v>
          </cell>
          <cell r="C45">
            <v>8746.869999999999</v>
          </cell>
          <cell r="D45">
            <v>8580.2099999999991</v>
          </cell>
          <cell r="E45">
            <v>166.66</v>
          </cell>
        </row>
        <row r="46">
          <cell r="A46" t="str">
            <v>27320</v>
          </cell>
          <cell r="B46" t="str">
            <v>Sumner</v>
          </cell>
          <cell r="C46">
            <v>8429.75</v>
          </cell>
          <cell r="D46">
            <v>8318.75</v>
          </cell>
          <cell r="E46">
            <v>111</v>
          </cell>
        </row>
        <row r="47">
          <cell r="A47" t="str">
            <v>31004</v>
          </cell>
          <cell r="B47" t="str">
            <v>Lake Stevens</v>
          </cell>
          <cell r="C47">
            <v>8119.4260000000004</v>
          </cell>
          <cell r="D47">
            <v>7981.0960000000005</v>
          </cell>
          <cell r="E47">
            <v>138.32999999999998</v>
          </cell>
        </row>
        <row r="48">
          <cell r="A48" t="str">
            <v>13161</v>
          </cell>
          <cell r="B48" t="str">
            <v>Moses Lake</v>
          </cell>
          <cell r="C48">
            <v>8048.52</v>
          </cell>
          <cell r="D48">
            <v>7890.96</v>
          </cell>
          <cell r="E48">
            <v>157.56</v>
          </cell>
        </row>
        <row r="49">
          <cell r="A49" t="str">
            <v>04246</v>
          </cell>
          <cell r="B49" t="str">
            <v>Wenatchee</v>
          </cell>
          <cell r="C49">
            <v>7808.22</v>
          </cell>
          <cell r="D49">
            <v>7690.67</v>
          </cell>
          <cell r="E49">
            <v>117.55</v>
          </cell>
        </row>
        <row r="50">
          <cell r="A50" t="str">
            <v>27402</v>
          </cell>
          <cell r="B50" t="str">
            <v>Franklin Pierce</v>
          </cell>
          <cell r="C50">
            <v>7546.8399999999992</v>
          </cell>
          <cell r="D50">
            <v>7402.5099999999993</v>
          </cell>
          <cell r="E50">
            <v>144.32999999999998</v>
          </cell>
        </row>
        <row r="51">
          <cell r="A51" t="str">
            <v>17409</v>
          </cell>
          <cell r="B51" t="str">
            <v>Tahoma</v>
          </cell>
          <cell r="C51">
            <v>7532.9800000000005</v>
          </cell>
          <cell r="D51">
            <v>7437.6500000000005</v>
          </cell>
          <cell r="E51">
            <v>95.33</v>
          </cell>
        </row>
        <row r="52">
          <cell r="A52" t="str">
            <v>31103</v>
          </cell>
          <cell r="B52" t="str">
            <v>Monroe</v>
          </cell>
          <cell r="C52">
            <v>6914.8700000000017</v>
          </cell>
          <cell r="D52">
            <v>6818.5400000000018</v>
          </cell>
          <cell r="E52">
            <v>96.33</v>
          </cell>
        </row>
        <row r="53">
          <cell r="A53" t="str">
            <v>08122</v>
          </cell>
          <cell r="B53" t="str">
            <v>Longview</v>
          </cell>
          <cell r="C53">
            <v>6649.9500000000007</v>
          </cell>
          <cell r="D53">
            <v>6480.8400000000011</v>
          </cell>
          <cell r="E53">
            <v>169.11</v>
          </cell>
        </row>
        <row r="54">
          <cell r="A54" t="str">
            <v>34033</v>
          </cell>
          <cell r="B54" t="str">
            <v>Tumwater</v>
          </cell>
          <cell r="C54">
            <v>6603.5900000000011</v>
          </cell>
          <cell r="D54">
            <v>6461.1000000000013</v>
          </cell>
          <cell r="E54">
            <v>142.49</v>
          </cell>
        </row>
        <row r="55">
          <cell r="A55" t="str">
            <v>29320</v>
          </cell>
          <cell r="B55" t="str">
            <v>Mt Vernon</v>
          </cell>
          <cell r="C55">
            <v>6565.55</v>
          </cell>
          <cell r="D55">
            <v>6458.77</v>
          </cell>
          <cell r="E55">
            <v>106.78</v>
          </cell>
        </row>
        <row r="56">
          <cell r="A56" t="str">
            <v>39201</v>
          </cell>
          <cell r="B56" t="str">
            <v>Sunnyside</v>
          </cell>
          <cell r="C56">
            <v>6539.6599999999989</v>
          </cell>
          <cell r="D56">
            <v>6431.0999999999985</v>
          </cell>
          <cell r="E56">
            <v>108.56</v>
          </cell>
        </row>
        <row r="57">
          <cell r="A57" t="str">
            <v>06117</v>
          </cell>
          <cell r="B57" t="str">
            <v>Camas</v>
          </cell>
          <cell r="C57">
            <v>6214.36</v>
          </cell>
          <cell r="D57">
            <v>6157.92</v>
          </cell>
          <cell r="E57">
            <v>56.44</v>
          </cell>
        </row>
        <row r="58">
          <cell r="A58" t="str">
            <v>17410</v>
          </cell>
          <cell r="B58" t="str">
            <v>Snoqualmie Valley</v>
          </cell>
          <cell r="C58">
            <v>6201.1100000000006</v>
          </cell>
          <cell r="D58">
            <v>6077.55</v>
          </cell>
          <cell r="E58">
            <v>123.56</v>
          </cell>
        </row>
        <row r="59">
          <cell r="A59" t="str">
            <v>36140</v>
          </cell>
          <cell r="B59" t="str">
            <v>Walla Walla</v>
          </cell>
          <cell r="C59">
            <v>6161.05</v>
          </cell>
          <cell r="D59">
            <v>6074.14</v>
          </cell>
          <cell r="E59">
            <v>86.91</v>
          </cell>
        </row>
        <row r="60">
          <cell r="A60" t="str">
            <v>18400</v>
          </cell>
          <cell r="B60" t="str">
            <v>North Kitsap</v>
          </cell>
          <cell r="C60">
            <v>6009.26</v>
          </cell>
          <cell r="D60">
            <v>5879.37</v>
          </cell>
          <cell r="E60">
            <v>129.88999999999999</v>
          </cell>
        </row>
        <row r="61">
          <cell r="A61" t="str">
            <v>09206</v>
          </cell>
          <cell r="B61" t="str">
            <v>Eastmont</v>
          </cell>
          <cell r="C61">
            <v>5607.5499999999993</v>
          </cell>
          <cell r="D61">
            <v>5520.0099999999993</v>
          </cell>
          <cell r="E61">
            <v>87.54</v>
          </cell>
        </row>
        <row r="62">
          <cell r="A62" t="str">
            <v>27083</v>
          </cell>
          <cell r="B62" t="str">
            <v>University Place</v>
          </cell>
          <cell r="C62">
            <v>5462.16</v>
          </cell>
          <cell r="D62">
            <v>5377.61</v>
          </cell>
          <cell r="E62">
            <v>84.55</v>
          </cell>
        </row>
        <row r="63">
          <cell r="A63" t="str">
            <v>34002</v>
          </cell>
          <cell r="B63" t="str">
            <v>Yelm</v>
          </cell>
          <cell r="C63">
            <v>5449.78</v>
          </cell>
          <cell r="D63">
            <v>5371.5599999999995</v>
          </cell>
          <cell r="E63">
            <v>78.22</v>
          </cell>
        </row>
        <row r="64">
          <cell r="A64" t="str">
            <v>15201</v>
          </cell>
          <cell r="B64" t="str">
            <v>Oak Harbor</v>
          </cell>
          <cell r="C64">
            <v>5402.5399999999991</v>
          </cell>
          <cell r="D64">
            <v>5251.4299999999994</v>
          </cell>
          <cell r="E64">
            <v>151.11000000000001</v>
          </cell>
        </row>
        <row r="65">
          <cell r="A65" t="str">
            <v>31016</v>
          </cell>
          <cell r="B65" t="str">
            <v>Arlington</v>
          </cell>
          <cell r="C65">
            <v>5236.34</v>
          </cell>
          <cell r="D65">
            <v>5171.57</v>
          </cell>
          <cell r="E65">
            <v>64.77</v>
          </cell>
        </row>
        <row r="66">
          <cell r="A66" t="str">
            <v>18100</v>
          </cell>
          <cell r="B66" t="str">
            <v>Bremerton</v>
          </cell>
          <cell r="C66">
            <v>5204.3399999999983</v>
          </cell>
          <cell r="D66">
            <v>5036.5599999999986</v>
          </cell>
          <cell r="E66">
            <v>167.78</v>
          </cell>
        </row>
        <row r="67">
          <cell r="A67">
            <v>27</v>
          </cell>
        </row>
        <row r="68">
          <cell r="A68" t="str">
            <v>3,000-4,999</v>
          </cell>
        </row>
        <row r="69">
          <cell r="A69" t="str">
            <v>24019</v>
          </cell>
          <cell r="B69" t="str">
            <v>Omak</v>
          </cell>
          <cell r="C69">
            <v>4996.8</v>
          </cell>
          <cell r="D69">
            <v>4941.3500000000004</v>
          </cell>
          <cell r="E69">
            <v>55.45</v>
          </cell>
        </row>
        <row r="70">
          <cell r="A70" t="str">
            <v>37502</v>
          </cell>
          <cell r="B70" t="str">
            <v>Ferndale</v>
          </cell>
          <cell r="C70">
            <v>4930.8</v>
          </cell>
          <cell r="D70">
            <v>4848.47</v>
          </cell>
          <cell r="E70">
            <v>82.33</v>
          </cell>
        </row>
        <row r="71">
          <cell r="A71" t="str">
            <v>08458</v>
          </cell>
          <cell r="B71" t="str">
            <v>Kelso</v>
          </cell>
          <cell r="C71">
            <v>4797.8600000000006</v>
          </cell>
          <cell r="D71">
            <v>4701.59</v>
          </cell>
          <cell r="E71">
            <v>96.27000000000001</v>
          </cell>
        </row>
        <row r="72">
          <cell r="A72" t="str">
            <v>39208</v>
          </cell>
          <cell r="B72" t="str">
            <v>West Valley (Yak)</v>
          </cell>
          <cell r="C72">
            <v>4781.0900000000011</v>
          </cell>
          <cell r="D72">
            <v>4712.2100000000009</v>
          </cell>
          <cell r="E72">
            <v>68.88</v>
          </cell>
        </row>
        <row r="73">
          <cell r="A73" t="str">
            <v>32361</v>
          </cell>
          <cell r="B73" t="str">
            <v>East Valley (Spok</v>
          </cell>
          <cell r="C73">
            <v>4443.0599999999995</v>
          </cell>
          <cell r="D73">
            <v>4354.62</v>
          </cell>
          <cell r="E73">
            <v>88.44</v>
          </cell>
        </row>
        <row r="74">
          <cell r="A74" t="str">
            <v>31401</v>
          </cell>
          <cell r="B74" t="str">
            <v>Stanwood</v>
          </cell>
          <cell r="C74">
            <v>4384.1999999999989</v>
          </cell>
          <cell r="D74">
            <v>4314.4199999999992</v>
          </cell>
          <cell r="E74">
            <v>69.78</v>
          </cell>
        </row>
        <row r="75">
          <cell r="A75" t="str">
            <v>17216</v>
          </cell>
          <cell r="B75" t="str">
            <v>Enumclaw</v>
          </cell>
          <cell r="C75">
            <v>4224.0700000000006</v>
          </cell>
          <cell r="D75">
            <v>4180.5200000000004</v>
          </cell>
          <cell r="E75">
            <v>43.55</v>
          </cell>
        </row>
        <row r="76">
          <cell r="A76" t="str">
            <v>32360</v>
          </cell>
          <cell r="B76" t="str">
            <v>Cheney</v>
          </cell>
          <cell r="C76">
            <v>4206.82</v>
          </cell>
          <cell r="D76">
            <v>4102.9299999999994</v>
          </cell>
          <cell r="E76">
            <v>103.89</v>
          </cell>
        </row>
        <row r="77">
          <cell r="A77" t="str">
            <v>29101</v>
          </cell>
          <cell r="B77" t="str">
            <v>Sedro Woolley</v>
          </cell>
          <cell r="C77">
            <v>4199.8100000000004</v>
          </cell>
          <cell r="D77">
            <v>4126.7000000000007</v>
          </cell>
          <cell r="E77">
            <v>73.11</v>
          </cell>
        </row>
        <row r="78">
          <cell r="A78" t="str">
            <v>17400</v>
          </cell>
          <cell r="B78" t="str">
            <v>Mercer Island</v>
          </cell>
          <cell r="C78">
            <v>4171.1100000000006</v>
          </cell>
          <cell r="D78">
            <v>4136.22</v>
          </cell>
          <cell r="E78">
            <v>34.89</v>
          </cell>
        </row>
        <row r="79">
          <cell r="A79" t="str">
            <v>23309</v>
          </cell>
          <cell r="B79" t="str">
            <v>Shelton</v>
          </cell>
          <cell r="C79">
            <v>4166.1499999999996</v>
          </cell>
          <cell r="D79">
            <v>4023.19</v>
          </cell>
          <cell r="E79">
            <v>142.96</v>
          </cell>
        </row>
        <row r="80">
          <cell r="A80" t="str">
            <v>01147</v>
          </cell>
          <cell r="B80" t="str">
            <v>Othello</v>
          </cell>
          <cell r="C80">
            <v>4047.1900000000005</v>
          </cell>
          <cell r="D80">
            <v>3919.6400000000003</v>
          </cell>
          <cell r="E80">
            <v>127.55</v>
          </cell>
        </row>
        <row r="81">
          <cell r="A81" t="str">
            <v>39202</v>
          </cell>
          <cell r="B81" t="str">
            <v>Toppenish</v>
          </cell>
          <cell r="C81">
            <v>4046.2899999999995</v>
          </cell>
          <cell r="D81">
            <v>3969.1799999999994</v>
          </cell>
          <cell r="E81">
            <v>77.11</v>
          </cell>
        </row>
        <row r="82">
          <cell r="A82" t="str">
            <v>05121</v>
          </cell>
          <cell r="B82" t="str">
            <v>Port Angeles</v>
          </cell>
          <cell r="C82">
            <v>3821.39</v>
          </cell>
          <cell r="D82">
            <v>3770.2799999999997</v>
          </cell>
          <cell r="E82">
            <v>51.11</v>
          </cell>
        </row>
        <row r="83">
          <cell r="A83" t="str">
            <v>18303</v>
          </cell>
          <cell r="B83" t="str">
            <v>Bainbridge</v>
          </cell>
          <cell r="C83">
            <v>3789.2200000000003</v>
          </cell>
          <cell r="D83">
            <v>3740.2200000000003</v>
          </cell>
          <cell r="E83">
            <v>49</v>
          </cell>
        </row>
        <row r="84">
          <cell r="A84" t="str">
            <v>32363</v>
          </cell>
          <cell r="B84" t="str">
            <v>West Valley (Spok</v>
          </cell>
          <cell r="C84">
            <v>3752.51</v>
          </cell>
          <cell r="D84">
            <v>3690.4</v>
          </cell>
          <cell r="E84">
            <v>62.11</v>
          </cell>
        </row>
        <row r="85">
          <cell r="A85" t="str">
            <v>29100</v>
          </cell>
          <cell r="B85" t="str">
            <v>Burlington Edison</v>
          </cell>
          <cell r="C85">
            <v>3694.5800000000004</v>
          </cell>
          <cell r="D85">
            <v>3647.03</v>
          </cell>
          <cell r="E85">
            <v>47.55</v>
          </cell>
        </row>
        <row r="86">
          <cell r="A86" t="str">
            <v>21401</v>
          </cell>
          <cell r="B86" t="str">
            <v>Centralia</v>
          </cell>
          <cell r="C86">
            <v>3608.7499999999991</v>
          </cell>
          <cell r="D86">
            <v>3506.8599999999992</v>
          </cell>
          <cell r="E86">
            <v>101.89</v>
          </cell>
        </row>
        <row r="87">
          <cell r="A87" t="str">
            <v>39200</v>
          </cell>
          <cell r="B87" t="str">
            <v>Grandview</v>
          </cell>
          <cell r="C87">
            <v>3578.3399999999997</v>
          </cell>
          <cell r="D87">
            <v>3532.45</v>
          </cell>
          <cell r="E87">
            <v>45.89</v>
          </cell>
        </row>
        <row r="88">
          <cell r="A88" t="str">
            <v>27416</v>
          </cell>
          <cell r="B88" t="str">
            <v>White River</v>
          </cell>
          <cell r="C88">
            <v>3442.87</v>
          </cell>
          <cell r="D88">
            <v>3400.8199999999997</v>
          </cell>
          <cell r="E88">
            <v>42.05</v>
          </cell>
        </row>
        <row r="89">
          <cell r="A89" t="str">
            <v>27417</v>
          </cell>
          <cell r="B89" t="str">
            <v>Fife</v>
          </cell>
          <cell r="C89">
            <v>3437.58</v>
          </cell>
          <cell r="D89">
            <v>3381.46</v>
          </cell>
          <cell r="E89">
            <v>56.120000000000005</v>
          </cell>
        </row>
        <row r="90">
          <cell r="A90" t="str">
            <v>39119</v>
          </cell>
          <cell r="B90" t="str">
            <v>Selah</v>
          </cell>
          <cell r="C90">
            <v>3411.5399999999995</v>
          </cell>
          <cell r="D90">
            <v>3366.3199999999997</v>
          </cell>
          <cell r="E90">
            <v>45.22</v>
          </cell>
        </row>
        <row r="91">
          <cell r="A91" t="str">
            <v>39207</v>
          </cell>
          <cell r="B91" t="str">
            <v>Wapato</v>
          </cell>
          <cell r="C91">
            <v>3393.4999999999995</v>
          </cell>
          <cell r="D91">
            <v>3327.2799999999997</v>
          </cell>
          <cell r="E91">
            <v>66.22</v>
          </cell>
        </row>
        <row r="92">
          <cell r="A92" t="str">
            <v>27001</v>
          </cell>
          <cell r="B92" t="str">
            <v>Steilacoom Hist.</v>
          </cell>
          <cell r="C92">
            <v>3346.2340000000004</v>
          </cell>
          <cell r="D92">
            <v>3284.2340000000004</v>
          </cell>
          <cell r="E92">
            <v>62</v>
          </cell>
        </row>
        <row r="93">
          <cell r="A93" t="str">
            <v>14005</v>
          </cell>
          <cell r="B93" t="str">
            <v>Aberdeen</v>
          </cell>
          <cell r="C93">
            <v>3275.96</v>
          </cell>
          <cell r="D93">
            <v>3184.19</v>
          </cell>
          <cell r="E93">
            <v>91.77</v>
          </cell>
        </row>
        <row r="94">
          <cell r="A94" t="str">
            <v>05402</v>
          </cell>
          <cell r="B94" t="str">
            <v>Quillayute Valley</v>
          </cell>
          <cell r="C94">
            <v>3184.1300000000006</v>
          </cell>
          <cell r="D94">
            <v>3167.8000000000006</v>
          </cell>
          <cell r="E94">
            <v>16.330000000000002</v>
          </cell>
        </row>
        <row r="95">
          <cell r="A95" t="str">
            <v>17407</v>
          </cell>
          <cell r="B95" t="str">
            <v>Riverview</v>
          </cell>
          <cell r="C95">
            <v>3180.6999999999994</v>
          </cell>
          <cell r="D95">
            <v>3142.9299999999994</v>
          </cell>
          <cell r="E95">
            <v>37.770000000000003</v>
          </cell>
        </row>
        <row r="96">
          <cell r="A96" t="str">
            <v>06112</v>
          </cell>
          <cell r="B96" t="str">
            <v>Washougal</v>
          </cell>
          <cell r="C96">
            <v>3075.22</v>
          </cell>
          <cell r="D96">
            <v>3044</v>
          </cell>
          <cell r="E96">
            <v>31.22</v>
          </cell>
        </row>
        <row r="97">
          <cell r="A97" t="str">
            <v>39090</v>
          </cell>
          <cell r="B97" t="str">
            <v>East Valley (Yak)</v>
          </cell>
          <cell r="C97">
            <v>3010.54</v>
          </cell>
          <cell r="D97">
            <v>2974.7599999999998</v>
          </cell>
          <cell r="E97">
            <v>35.78</v>
          </cell>
        </row>
        <row r="98">
          <cell r="A98">
            <v>29</v>
          </cell>
        </row>
        <row r="99">
          <cell r="A99" t="str">
            <v>2,000-2,999</v>
          </cell>
        </row>
        <row r="100">
          <cell r="A100" t="str">
            <v>19401</v>
          </cell>
          <cell r="B100" t="str">
            <v>Ellensburg</v>
          </cell>
          <cell r="C100">
            <v>2989.6200000000003</v>
          </cell>
          <cell r="D100">
            <v>2935.9600000000005</v>
          </cell>
          <cell r="E100">
            <v>53.66</v>
          </cell>
        </row>
        <row r="101">
          <cell r="A101" t="str">
            <v>17406</v>
          </cell>
          <cell r="B101" t="str">
            <v>Tukwila</v>
          </cell>
          <cell r="C101">
            <v>2953.13</v>
          </cell>
          <cell r="D101">
            <v>2909.02</v>
          </cell>
          <cell r="E101">
            <v>44.11</v>
          </cell>
        </row>
        <row r="102">
          <cell r="A102" t="str">
            <v>21302</v>
          </cell>
          <cell r="B102" t="str">
            <v>Chehalis</v>
          </cell>
          <cell r="C102">
            <v>2942.1700000000005</v>
          </cell>
          <cell r="D102">
            <v>2723.8700000000003</v>
          </cell>
          <cell r="E102">
            <v>218.3</v>
          </cell>
        </row>
        <row r="103">
          <cell r="A103" t="str">
            <v>03116</v>
          </cell>
          <cell r="B103" t="str">
            <v>Prosser</v>
          </cell>
          <cell r="C103">
            <v>2816.5300000000007</v>
          </cell>
          <cell r="D103">
            <v>2773.8600000000006</v>
          </cell>
          <cell r="E103">
            <v>42.67</v>
          </cell>
        </row>
        <row r="104">
          <cell r="A104" t="str">
            <v>13144</v>
          </cell>
          <cell r="B104" t="str">
            <v>Quincy</v>
          </cell>
          <cell r="C104">
            <v>2783.4800000000005</v>
          </cell>
          <cell r="D104">
            <v>2729.2500000000005</v>
          </cell>
          <cell r="E104">
            <v>54.230000000000004</v>
          </cell>
        </row>
        <row r="105">
          <cell r="A105" t="str">
            <v>37504</v>
          </cell>
          <cell r="B105" t="str">
            <v>Lynden</v>
          </cell>
          <cell r="C105">
            <v>2768.6099999999997</v>
          </cell>
          <cell r="D105">
            <v>2706.0499999999997</v>
          </cell>
          <cell r="E105">
            <v>62.56</v>
          </cell>
        </row>
        <row r="106">
          <cell r="A106" t="str">
            <v>05323</v>
          </cell>
          <cell r="B106" t="str">
            <v>Sequim</v>
          </cell>
          <cell r="C106">
            <v>2742.1299999999997</v>
          </cell>
          <cell r="D106">
            <v>2689.1299999999997</v>
          </cell>
          <cell r="E106">
            <v>53</v>
          </cell>
        </row>
        <row r="107">
          <cell r="A107" t="str">
            <v>29103</v>
          </cell>
          <cell r="B107" t="str">
            <v>Anacortes</v>
          </cell>
          <cell r="C107">
            <v>2654.34</v>
          </cell>
          <cell r="D107">
            <v>2609.0100000000002</v>
          </cell>
          <cell r="E107">
            <v>45.33</v>
          </cell>
        </row>
        <row r="108">
          <cell r="A108" t="str">
            <v>02250</v>
          </cell>
          <cell r="B108" t="str">
            <v>Clarkston</v>
          </cell>
          <cell r="C108">
            <v>2643.64</v>
          </cell>
          <cell r="D108">
            <v>2600.9699999999998</v>
          </cell>
          <cell r="E108">
            <v>42.67</v>
          </cell>
        </row>
        <row r="109">
          <cell r="A109" t="str">
            <v>32414</v>
          </cell>
          <cell r="B109" t="str">
            <v>Deer Park</v>
          </cell>
          <cell r="C109">
            <v>2525.7800000000002</v>
          </cell>
          <cell r="D109">
            <v>2491.8900000000003</v>
          </cell>
          <cell r="E109">
            <v>33.89</v>
          </cell>
        </row>
        <row r="110">
          <cell r="A110" t="str">
            <v>38267</v>
          </cell>
          <cell r="B110" t="str">
            <v>Pullman</v>
          </cell>
          <cell r="C110">
            <v>2475.5699999999997</v>
          </cell>
          <cell r="D110">
            <v>2403.6799999999998</v>
          </cell>
          <cell r="E110">
            <v>71.89</v>
          </cell>
        </row>
        <row r="111">
          <cell r="A111" t="str">
            <v>13165</v>
          </cell>
          <cell r="B111" t="str">
            <v>Ephrata</v>
          </cell>
          <cell r="C111">
            <v>2358.6800000000003</v>
          </cell>
          <cell r="D111">
            <v>2316.17</v>
          </cell>
          <cell r="E111">
            <v>42.510000000000005</v>
          </cell>
        </row>
        <row r="112">
          <cell r="A112" t="str">
            <v>27344</v>
          </cell>
          <cell r="B112" t="str">
            <v>Orting</v>
          </cell>
          <cell r="C112">
            <v>2266.4699999999998</v>
          </cell>
          <cell r="D112">
            <v>2236.9199999999996</v>
          </cell>
          <cell r="E112">
            <v>29.549999999999997</v>
          </cell>
        </row>
        <row r="113">
          <cell r="A113" t="str">
            <v>08404</v>
          </cell>
          <cell r="B113" t="str">
            <v>Woodland</v>
          </cell>
          <cell r="C113">
            <v>2252.37</v>
          </cell>
          <cell r="D113">
            <v>2232.48</v>
          </cell>
          <cell r="E113">
            <v>19.89</v>
          </cell>
        </row>
        <row r="114">
          <cell r="A114" t="str">
            <v>31306</v>
          </cell>
          <cell r="B114" t="str">
            <v>Lakewood</v>
          </cell>
          <cell r="C114">
            <v>2243.5200000000004</v>
          </cell>
          <cell r="D114">
            <v>2215.7400000000002</v>
          </cell>
          <cell r="E114">
            <v>27.78</v>
          </cell>
        </row>
        <row r="115">
          <cell r="A115" t="str">
            <v>13073</v>
          </cell>
          <cell r="B115" t="str">
            <v>Wahluke</v>
          </cell>
          <cell r="C115">
            <v>2217.7800000000007</v>
          </cell>
          <cell r="D115">
            <v>2183.6700000000005</v>
          </cell>
          <cell r="E115">
            <v>34.11</v>
          </cell>
        </row>
        <row r="116">
          <cell r="A116" t="str">
            <v>34401</v>
          </cell>
          <cell r="B116" t="str">
            <v>Rochester</v>
          </cell>
          <cell r="C116">
            <v>2213.4299999999998</v>
          </cell>
          <cell r="D116">
            <v>2172.6499999999996</v>
          </cell>
          <cell r="E116">
            <v>40.78</v>
          </cell>
        </row>
        <row r="117">
          <cell r="A117" t="str">
            <v>23403</v>
          </cell>
          <cell r="B117" t="str">
            <v>North Mason</v>
          </cell>
          <cell r="C117">
            <v>2086.87</v>
          </cell>
          <cell r="D117">
            <v>2026.54</v>
          </cell>
          <cell r="E117">
            <v>60.33</v>
          </cell>
        </row>
        <row r="118">
          <cell r="A118" t="str">
            <v>11051</v>
          </cell>
          <cell r="B118" t="str">
            <v>North Franklin</v>
          </cell>
          <cell r="C118">
            <v>2085.36</v>
          </cell>
          <cell r="D118">
            <v>2037.2700000000002</v>
          </cell>
          <cell r="E118">
            <v>48.09</v>
          </cell>
        </row>
        <row r="119">
          <cell r="A119" t="str">
            <v>37503</v>
          </cell>
          <cell r="B119" t="str">
            <v>Blaine</v>
          </cell>
          <cell r="C119">
            <v>2083.4299999999998</v>
          </cell>
          <cell r="D119">
            <v>2030.1</v>
          </cell>
          <cell r="E119">
            <v>53.33</v>
          </cell>
        </row>
        <row r="120">
          <cell r="A120" t="str">
            <v>06122</v>
          </cell>
          <cell r="B120" t="str">
            <v>Ridgefield</v>
          </cell>
          <cell r="C120">
            <v>2071.0099999999998</v>
          </cell>
          <cell r="D120">
            <v>2071.0099999999998</v>
          </cell>
          <cell r="E120">
            <v>0</v>
          </cell>
        </row>
        <row r="121">
          <cell r="A121" t="str">
            <v>31332</v>
          </cell>
          <cell r="B121" t="str">
            <v>Granite Falls</v>
          </cell>
          <cell r="C121">
            <v>2057.5380000000005</v>
          </cell>
          <cell r="D121">
            <v>2035.6480000000004</v>
          </cell>
          <cell r="E121">
            <v>21.89</v>
          </cell>
        </row>
        <row r="122">
          <cell r="A122">
            <v>22</v>
          </cell>
        </row>
        <row r="123">
          <cell r="A123" t="str">
            <v>1,000-1,999</v>
          </cell>
        </row>
        <row r="124">
          <cell r="A124" t="str">
            <v>31311</v>
          </cell>
          <cell r="B124" t="str">
            <v>Sultan</v>
          </cell>
          <cell r="C124">
            <v>1904.2199999999998</v>
          </cell>
          <cell r="D124">
            <v>1877.11</v>
          </cell>
          <cell r="E124">
            <v>27.11</v>
          </cell>
        </row>
        <row r="125">
          <cell r="A125" t="str">
            <v>33115</v>
          </cell>
          <cell r="B125" t="str">
            <v>Colville</v>
          </cell>
          <cell r="C125">
            <v>1840.9700000000003</v>
          </cell>
          <cell r="D125">
            <v>1801.4200000000003</v>
          </cell>
          <cell r="E125">
            <v>39.549999999999997</v>
          </cell>
        </row>
        <row r="126">
          <cell r="A126" t="str">
            <v>06098</v>
          </cell>
          <cell r="B126" t="str">
            <v>Hockinson</v>
          </cell>
          <cell r="C126">
            <v>1832.35</v>
          </cell>
          <cell r="D126">
            <v>1818.6799999999998</v>
          </cell>
          <cell r="E126">
            <v>13.67</v>
          </cell>
        </row>
        <row r="127">
          <cell r="A127" t="str">
            <v>32326</v>
          </cell>
          <cell r="B127" t="str">
            <v>Medical Lake</v>
          </cell>
          <cell r="C127">
            <v>1830.8699999999997</v>
          </cell>
          <cell r="D127">
            <v>1787.5399999999997</v>
          </cell>
          <cell r="E127">
            <v>43.33</v>
          </cell>
        </row>
        <row r="128">
          <cell r="A128" t="str">
            <v>37507</v>
          </cell>
          <cell r="B128" t="str">
            <v>Mount Baker</v>
          </cell>
          <cell r="C128">
            <v>1826.3899999999999</v>
          </cell>
          <cell r="D128">
            <v>1782.7299999999998</v>
          </cell>
          <cell r="E128">
            <v>43.66</v>
          </cell>
        </row>
        <row r="129">
          <cell r="A129" t="str">
            <v>27404</v>
          </cell>
          <cell r="B129" t="str">
            <v>Eatonville</v>
          </cell>
          <cell r="C129">
            <v>1806.8700000000001</v>
          </cell>
          <cell r="D129">
            <v>1782.98</v>
          </cell>
          <cell r="E129">
            <v>23.89</v>
          </cell>
        </row>
        <row r="130">
          <cell r="A130" t="str">
            <v>37505</v>
          </cell>
          <cell r="B130" t="str">
            <v>Meridian</v>
          </cell>
          <cell r="C130">
            <v>1722.5200000000004</v>
          </cell>
          <cell r="D130">
            <v>1683.9600000000005</v>
          </cell>
          <cell r="E130">
            <v>38.56</v>
          </cell>
        </row>
        <row r="131">
          <cell r="A131" t="str">
            <v>14028</v>
          </cell>
          <cell r="B131" t="str">
            <v>Hoquiam</v>
          </cell>
          <cell r="C131">
            <v>1680.53</v>
          </cell>
          <cell r="D131">
            <v>1655.08</v>
          </cell>
          <cell r="E131">
            <v>25.45</v>
          </cell>
        </row>
        <row r="132">
          <cell r="A132" t="str">
            <v>13160</v>
          </cell>
          <cell r="B132" t="str">
            <v>Royal</v>
          </cell>
          <cell r="C132">
            <v>1597.54</v>
          </cell>
          <cell r="D132">
            <v>1574.8799999999999</v>
          </cell>
          <cell r="E132">
            <v>22.659999999999997</v>
          </cell>
        </row>
        <row r="133">
          <cell r="A133" t="str">
            <v>37506</v>
          </cell>
          <cell r="B133" t="str">
            <v>Nooksack Valley</v>
          </cell>
          <cell r="C133">
            <v>1556.9499999999998</v>
          </cell>
          <cell r="D133">
            <v>1517.62</v>
          </cell>
          <cell r="E133">
            <v>39.33</v>
          </cell>
        </row>
        <row r="134">
          <cell r="A134" t="str">
            <v>06101</v>
          </cell>
          <cell r="B134" t="str">
            <v>Lacenter</v>
          </cell>
          <cell r="C134">
            <v>1542.33</v>
          </cell>
          <cell r="D134">
            <v>1542.33</v>
          </cell>
          <cell r="E134">
            <v>0</v>
          </cell>
        </row>
        <row r="135">
          <cell r="A135" t="str">
            <v>14068</v>
          </cell>
          <cell r="B135" t="str">
            <v>Elma</v>
          </cell>
          <cell r="C135">
            <v>1540.0400000000002</v>
          </cell>
          <cell r="D135">
            <v>1507.15</v>
          </cell>
          <cell r="E135">
            <v>32.89</v>
          </cell>
        </row>
        <row r="136">
          <cell r="A136" t="str">
            <v>39204</v>
          </cell>
          <cell r="B136" t="str">
            <v>Granger</v>
          </cell>
          <cell r="C136">
            <v>1508.76</v>
          </cell>
          <cell r="D136">
            <v>1481.2</v>
          </cell>
          <cell r="E136">
            <v>27.560000000000002</v>
          </cell>
        </row>
        <row r="137">
          <cell r="A137" t="str">
            <v>32416</v>
          </cell>
          <cell r="B137" t="str">
            <v>Riverside</v>
          </cell>
          <cell r="C137">
            <v>1504.0000000000002</v>
          </cell>
          <cell r="D137">
            <v>1483.1100000000001</v>
          </cell>
          <cell r="E137">
            <v>20.89</v>
          </cell>
        </row>
        <row r="138">
          <cell r="A138" t="str">
            <v>17402</v>
          </cell>
          <cell r="B138" t="str">
            <v>Vashon Island</v>
          </cell>
          <cell r="C138">
            <v>1502.98</v>
          </cell>
          <cell r="D138">
            <v>1487.54</v>
          </cell>
          <cell r="E138">
            <v>15.44</v>
          </cell>
        </row>
        <row r="139">
          <cell r="A139" t="str">
            <v>32325</v>
          </cell>
          <cell r="B139" t="str">
            <v>Nine Mile Falls</v>
          </cell>
          <cell r="C139">
            <v>1482.2599999999998</v>
          </cell>
          <cell r="D139">
            <v>1458.8099999999997</v>
          </cell>
          <cell r="E139">
            <v>23.450000000000003</v>
          </cell>
        </row>
        <row r="140">
          <cell r="A140" t="str">
            <v>04222</v>
          </cell>
          <cell r="B140" t="str">
            <v>Cashmere</v>
          </cell>
          <cell r="C140">
            <v>1460.7199999999998</v>
          </cell>
          <cell r="D140">
            <v>1441.0499999999997</v>
          </cell>
          <cell r="E140">
            <v>19.670000000000002</v>
          </cell>
        </row>
        <row r="141">
          <cell r="A141" t="str">
            <v>03052</v>
          </cell>
          <cell r="B141" t="str">
            <v>Kiona Benton</v>
          </cell>
          <cell r="C141">
            <v>1456.37</v>
          </cell>
          <cell r="D141">
            <v>1424.9199999999998</v>
          </cell>
          <cell r="E141">
            <v>31.450000000000003</v>
          </cell>
        </row>
        <row r="142">
          <cell r="A142" t="str">
            <v>27343</v>
          </cell>
          <cell r="B142" t="str">
            <v>Dieringer</v>
          </cell>
          <cell r="C142">
            <v>1446.45</v>
          </cell>
          <cell r="D142">
            <v>1419.23</v>
          </cell>
          <cell r="E142">
            <v>27.22</v>
          </cell>
        </row>
        <row r="143">
          <cell r="A143" t="str">
            <v>15206</v>
          </cell>
          <cell r="B143" t="str">
            <v>South Whidbey</v>
          </cell>
          <cell r="C143">
            <v>1422.95</v>
          </cell>
          <cell r="D143">
            <v>1407.95</v>
          </cell>
          <cell r="E143">
            <v>15</v>
          </cell>
        </row>
        <row r="144">
          <cell r="A144" t="str">
            <v>04129</v>
          </cell>
          <cell r="B144" t="str">
            <v>Lake Chelan</v>
          </cell>
          <cell r="C144">
            <v>1403.1899999999998</v>
          </cell>
          <cell r="D144">
            <v>1379.2999999999997</v>
          </cell>
          <cell r="E144">
            <v>23.89</v>
          </cell>
        </row>
        <row r="145">
          <cell r="A145" t="str">
            <v>04228</v>
          </cell>
          <cell r="B145" t="str">
            <v>Cascade</v>
          </cell>
          <cell r="C145">
            <v>1350.5609999999999</v>
          </cell>
          <cell r="D145">
            <v>1337.451</v>
          </cell>
          <cell r="E145">
            <v>13.11</v>
          </cell>
        </row>
        <row r="146">
          <cell r="A146" t="str">
            <v>39003</v>
          </cell>
          <cell r="B146" t="str">
            <v>Naches Valley</v>
          </cell>
          <cell r="C146">
            <v>1325.1000000000001</v>
          </cell>
          <cell r="D146">
            <v>1317.9900000000002</v>
          </cell>
          <cell r="E146">
            <v>7.1099999999999994</v>
          </cell>
        </row>
        <row r="147">
          <cell r="A147" t="str">
            <v>39205</v>
          </cell>
          <cell r="B147" t="str">
            <v>Zillah</v>
          </cell>
          <cell r="C147">
            <v>1308.9100000000001</v>
          </cell>
          <cell r="D147">
            <v>1295.3500000000001</v>
          </cell>
          <cell r="E147">
            <v>13.559999999999999</v>
          </cell>
        </row>
        <row r="148">
          <cell r="A148" t="str">
            <v>08401</v>
          </cell>
          <cell r="B148" t="str">
            <v>Castle Rock</v>
          </cell>
          <cell r="C148">
            <v>1291.94</v>
          </cell>
          <cell r="D148">
            <v>1275.3900000000001</v>
          </cell>
          <cell r="E148">
            <v>16.55</v>
          </cell>
        </row>
        <row r="149">
          <cell r="A149" t="str">
            <v>14066</v>
          </cell>
          <cell r="B149" t="str">
            <v>Montesano</v>
          </cell>
          <cell r="C149">
            <v>1256.2000000000003</v>
          </cell>
          <cell r="D149">
            <v>1224.3100000000002</v>
          </cell>
          <cell r="E149">
            <v>31.89</v>
          </cell>
        </row>
        <row r="150">
          <cell r="A150" t="str">
            <v>20405</v>
          </cell>
          <cell r="B150" t="str">
            <v>White Salmon</v>
          </cell>
          <cell r="C150">
            <v>1244.7300000000002</v>
          </cell>
          <cell r="D150">
            <v>1244.7300000000002</v>
          </cell>
          <cell r="E150">
            <v>0</v>
          </cell>
        </row>
        <row r="151">
          <cell r="A151" t="str">
            <v>39203</v>
          </cell>
          <cell r="B151" t="str">
            <v>Highland</v>
          </cell>
          <cell r="C151">
            <v>1216.4800000000002</v>
          </cell>
          <cell r="D151">
            <v>1189.8100000000002</v>
          </cell>
          <cell r="E151">
            <v>26.669999999999998</v>
          </cell>
        </row>
        <row r="152">
          <cell r="A152" t="str">
            <v>16050</v>
          </cell>
          <cell r="B152" t="str">
            <v>Port Townsend</v>
          </cell>
          <cell r="C152">
            <v>1215.9100000000001</v>
          </cell>
          <cell r="D152">
            <v>1194.24</v>
          </cell>
          <cell r="E152">
            <v>21.669999999999998</v>
          </cell>
        </row>
        <row r="153">
          <cell r="A153" t="str">
            <v>34402</v>
          </cell>
          <cell r="B153" t="str">
            <v>Tenino</v>
          </cell>
          <cell r="C153">
            <v>1174.18</v>
          </cell>
          <cell r="D153">
            <v>1152.51</v>
          </cell>
          <cell r="E153">
            <v>21.67</v>
          </cell>
        </row>
        <row r="154">
          <cell r="A154" t="str">
            <v>24105</v>
          </cell>
          <cell r="B154" t="str">
            <v>Okanogan</v>
          </cell>
          <cell r="C154">
            <v>1136.1300000000001</v>
          </cell>
          <cell r="D154">
            <v>1100.72</v>
          </cell>
          <cell r="E154">
            <v>35.409999999999997</v>
          </cell>
        </row>
        <row r="155">
          <cell r="A155" t="str">
            <v>24404</v>
          </cell>
          <cell r="B155" t="str">
            <v>Tonasket</v>
          </cell>
          <cell r="C155">
            <v>1095.81</v>
          </cell>
          <cell r="D155">
            <v>1074.3599999999999</v>
          </cell>
          <cell r="E155">
            <v>21.450000000000003</v>
          </cell>
        </row>
        <row r="156">
          <cell r="A156" t="str">
            <v>16049</v>
          </cell>
          <cell r="B156" t="str">
            <v>Chimacum</v>
          </cell>
          <cell r="C156">
            <v>1090.42</v>
          </cell>
          <cell r="D156">
            <v>1070.53</v>
          </cell>
          <cell r="E156">
            <v>19.89</v>
          </cell>
        </row>
        <row r="157">
          <cell r="A157" t="str">
            <v>26056</v>
          </cell>
          <cell r="B157" t="str">
            <v>Newport</v>
          </cell>
          <cell r="C157">
            <v>1040.9600000000003</v>
          </cell>
          <cell r="D157">
            <v>1021.8500000000003</v>
          </cell>
          <cell r="E157">
            <v>19.11</v>
          </cell>
        </row>
        <row r="158">
          <cell r="A158">
            <v>34</v>
          </cell>
        </row>
        <row r="159">
          <cell r="A159" t="str">
            <v>500-999</v>
          </cell>
        </row>
        <row r="160">
          <cell r="A160" t="str">
            <v>39209</v>
          </cell>
          <cell r="B160" t="str">
            <v>Mount Adams</v>
          </cell>
          <cell r="C160">
            <v>989.35000000000014</v>
          </cell>
          <cell r="D160">
            <v>974.13000000000011</v>
          </cell>
          <cell r="E160">
            <v>15.22</v>
          </cell>
        </row>
        <row r="161">
          <cell r="A161" t="str">
            <v>13146</v>
          </cell>
          <cell r="B161" t="str">
            <v>Warden</v>
          </cell>
          <cell r="C161">
            <v>966.53</v>
          </cell>
          <cell r="D161">
            <v>950.53</v>
          </cell>
          <cell r="E161">
            <v>16</v>
          </cell>
        </row>
        <row r="162">
          <cell r="A162" t="str">
            <v>25101</v>
          </cell>
          <cell r="B162" t="str">
            <v>Ocean Beach</v>
          </cell>
          <cell r="C162">
            <v>941.8900000000001</v>
          </cell>
          <cell r="D162">
            <v>941.8900000000001</v>
          </cell>
          <cell r="E162">
            <v>0</v>
          </cell>
        </row>
        <row r="163">
          <cell r="A163" t="str">
            <v>24111</v>
          </cell>
          <cell r="B163" t="str">
            <v>Brewster</v>
          </cell>
          <cell r="C163">
            <v>933.09000000000015</v>
          </cell>
          <cell r="D163">
            <v>903.53000000000009</v>
          </cell>
          <cell r="E163">
            <v>29.560000000000002</v>
          </cell>
        </row>
        <row r="164">
          <cell r="A164" t="str">
            <v>20404</v>
          </cell>
          <cell r="B164" t="str">
            <v>Goldendale</v>
          </cell>
          <cell r="C164">
            <v>931.13</v>
          </cell>
          <cell r="D164">
            <v>931.13</v>
          </cell>
          <cell r="E164">
            <v>0</v>
          </cell>
        </row>
        <row r="165">
          <cell r="A165" t="str">
            <v>15204</v>
          </cell>
          <cell r="B165" t="str">
            <v>Coupeville</v>
          </cell>
          <cell r="C165">
            <v>920.91000000000008</v>
          </cell>
          <cell r="D165">
            <v>899.29000000000008</v>
          </cell>
          <cell r="E165">
            <v>21.62</v>
          </cell>
        </row>
        <row r="166">
          <cell r="A166" t="str">
            <v>39120</v>
          </cell>
          <cell r="B166" t="str">
            <v>Mabton</v>
          </cell>
          <cell r="C166">
            <v>920.25</v>
          </cell>
          <cell r="D166">
            <v>911.14</v>
          </cell>
          <cell r="E166">
            <v>9.11</v>
          </cell>
        </row>
        <row r="167">
          <cell r="A167" t="str">
            <v>03053</v>
          </cell>
          <cell r="B167" t="str">
            <v>Finley</v>
          </cell>
          <cell r="C167">
            <v>918.76999999999987</v>
          </cell>
          <cell r="D167">
            <v>904.09999999999991</v>
          </cell>
          <cell r="E167">
            <v>14.67</v>
          </cell>
        </row>
        <row r="168">
          <cell r="A168" t="str">
            <v>33212</v>
          </cell>
          <cell r="B168" t="str">
            <v>Kettle Falls</v>
          </cell>
          <cell r="C168">
            <v>917.99599999999998</v>
          </cell>
          <cell r="D168">
            <v>908.32600000000002</v>
          </cell>
          <cell r="E168">
            <v>9.67</v>
          </cell>
        </row>
        <row r="169">
          <cell r="A169" t="str">
            <v>30303</v>
          </cell>
          <cell r="B169" t="str">
            <v>Stevenson-Carson</v>
          </cell>
          <cell r="C169">
            <v>899.91999999999985</v>
          </cell>
          <cell r="D169">
            <v>899.91999999999985</v>
          </cell>
          <cell r="E169">
            <v>0</v>
          </cell>
        </row>
        <row r="170">
          <cell r="A170" t="str">
            <v>08402</v>
          </cell>
          <cell r="B170" t="str">
            <v>Kalama</v>
          </cell>
          <cell r="C170">
            <v>894.02</v>
          </cell>
          <cell r="D170">
            <v>894.02</v>
          </cell>
          <cell r="E170">
            <v>0</v>
          </cell>
        </row>
        <row r="171">
          <cell r="A171" t="str">
            <v>19404</v>
          </cell>
          <cell r="B171" t="str">
            <v>Cle Elum-Roslyn</v>
          </cell>
          <cell r="C171">
            <v>886.49</v>
          </cell>
          <cell r="D171">
            <v>875.71</v>
          </cell>
          <cell r="E171">
            <v>10.780000000000001</v>
          </cell>
        </row>
        <row r="172">
          <cell r="A172" t="str">
            <v>36400</v>
          </cell>
          <cell r="B172" t="str">
            <v>Columbia (Walla)</v>
          </cell>
          <cell r="C172">
            <v>876.86500000000001</v>
          </cell>
          <cell r="D172">
            <v>860.42499999999995</v>
          </cell>
          <cell r="E172">
            <v>16.440000000000001</v>
          </cell>
        </row>
        <row r="173">
          <cell r="A173" t="str">
            <v>32358</v>
          </cell>
          <cell r="B173" t="str">
            <v>Freeman</v>
          </cell>
          <cell r="C173">
            <v>873.2600000000001</v>
          </cell>
          <cell r="D173">
            <v>865.37000000000012</v>
          </cell>
          <cell r="E173">
            <v>7.89</v>
          </cell>
        </row>
        <row r="174">
          <cell r="A174" t="str">
            <v>33070</v>
          </cell>
          <cell r="B174" t="str">
            <v>Valley</v>
          </cell>
          <cell r="C174">
            <v>870.69999999999993</v>
          </cell>
          <cell r="D174">
            <v>862.69999999999993</v>
          </cell>
          <cell r="E174">
            <v>8</v>
          </cell>
        </row>
        <row r="175">
          <cell r="A175" t="str">
            <v>33036</v>
          </cell>
          <cell r="B175" t="str">
            <v>Chewelah</v>
          </cell>
          <cell r="C175">
            <v>849.42</v>
          </cell>
          <cell r="D175">
            <v>838.42</v>
          </cell>
          <cell r="E175">
            <v>11</v>
          </cell>
        </row>
        <row r="176">
          <cell r="A176" t="str">
            <v>36250</v>
          </cell>
          <cell r="B176" t="str">
            <v>College Place</v>
          </cell>
          <cell r="C176">
            <v>845.51</v>
          </cell>
          <cell r="D176">
            <v>827.84</v>
          </cell>
          <cell r="E176">
            <v>17.669999999999998</v>
          </cell>
        </row>
        <row r="177">
          <cell r="A177" t="str">
            <v>09075</v>
          </cell>
          <cell r="B177" t="str">
            <v>Bridgeport</v>
          </cell>
          <cell r="C177">
            <v>826.61000000000013</v>
          </cell>
          <cell r="D177">
            <v>812.50000000000011</v>
          </cell>
          <cell r="E177">
            <v>14.11</v>
          </cell>
        </row>
        <row r="178">
          <cell r="A178" t="str">
            <v>28137</v>
          </cell>
          <cell r="B178" t="str">
            <v>Orcas</v>
          </cell>
          <cell r="C178">
            <v>818.67</v>
          </cell>
          <cell r="D178">
            <v>806.67</v>
          </cell>
          <cell r="E178">
            <v>12</v>
          </cell>
        </row>
        <row r="179">
          <cell r="A179" t="str">
            <v>34307</v>
          </cell>
          <cell r="B179" t="str">
            <v>Rainier</v>
          </cell>
          <cell r="C179">
            <v>809.35</v>
          </cell>
          <cell r="D179">
            <v>799.58</v>
          </cell>
          <cell r="E179">
            <v>9.77</v>
          </cell>
        </row>
        <row r="180">
          <cell r="A180" t="str">
            <v>28149</v>
          </cell>
          <cell r="B180" t="str">
            <v>San Juan</v>
          </cell>
          <cell r="C180">
            <v>798.05</v>
          </cell>
          <cell r="D180">
            <v>790.82999999999993</v>
          </cell>
          <cell r="E180">
            <v>7.22</v>
          </cell>
        </row>
        <row r="181">
          <cell r="A181" t="str">
            <v>21237</v>
          </cell>
          <cell r="B181" t="str">
            <v>Toledo</v>
          </cell>
          <cell r="C181">
            <v>759.16000000000008</v>
          </cell>
          <cell r="D181">
            <v>750.72</v>
          </cell>
          <cell r="E181">
            <v>8.44</v>
          </cell>
        </row>
        <row r="182">
          <cell r="A182" t="str">
            <v>21300</v>
          </cell>
          <cell r="B182" t="str">
            <v>Onalaska</v>
          </cell>
          <cell r="C182">
            <v>752.63000000000011</v>
          </cell>
          <cell r="D182">
            <v>743.85000000000014</v>
          </cell>
          <cell r="E182">
            <v>8.7799999999999994</v>
          </cell>
        </row>
        <row r="183">
          <cell r="A183" t="str">
            <v>21014</v>
          </cell>
          <cell r="B183" t="str">
            <v>Napavine</v>
          </cell>
          <cell r="C183">
            <v>745.47</v>
          </cell>
          <cell r="D183">
            <v>734.58</v>
          </cell>
          <cell r="E183">
            <v>10.89</v>
          </cell>
        </row>
        <row r="184">
          <cell r="A184" t="str">
            <v>13301</v>
          </cell>
          <cell r="B184" t="str">
            <v>Grand Coulee Dam</v>
          </cell>
          <cell r="C184">
            <v>696.77</v>
          </cell>
          <cell r="D184">
            <v>687.43999999999994</v>
          </cell>
          <cell r="E184">
            <v>9.33</v>
          </cell>
        </row>
        <row r="185">
          <cell r="A185" t="str">
            <v>23402</v>
          </cell>
          <cell r="B185" t="str">
            <v>Pioneer</v>
          </cell>
          <cell r="C185">
            <v>694.79</v>
          </cell>
          <cell r="D185">
            <v>654.56999999999994</v>
          </cell>
          <cell r="E185">
            <v>40.22</v>
          </cell>
        </row>
        <row r="186">
          <cell r="A186" t="str">
            <v>21232</v>
          </cell>
          <cell r="B186" t="str">
            <v>Winlock</v>
          </cell>
          <cell r="C186">
            <v>674.66</v>
          </cell>
          <cell r="D186">
            <v>670.99</v>
          </cell>
          <cell r="E186">
            <v>3.67</v>
          </cell>
        </row>
        <row r="187">
          <cell r="A187" t="str">
            <v>04019</v>
          </cell>
          <cell r="B187" t="str">
            <v>Manson</v>
          </cell>
          <cell r="C187">
            <v>670.20000000000016</v>
          </cell>
          <cell r="D187">
            <v>656.87000000000012</v>
          </cell>
          <cell r="E187">
            <v>13.330000000000002</v>
          </cell>
        </row>
        <row r="188">
          <cell r="A188" t="str">
            <v>19403</v>
          </cell>
          <cell r="B188" t="str">
            <v>Kittitas</v>
          </cell>
          <cell r="C188">
            <v>664.20999999999992</v>
          </cell>
          <cell r="D188">
            <v>646.86999999999989</v>
          </cell>
          <cell r="E188">
            <v>17.34</v>
          </cell>
        </row>
        <row r="189">
          <cell r="A189" t="str">
            <v>14172</v>
          </cell>
          <cell r="B189" t="str">
            <v>Ocosta</v>
          </cell>
          <cell r="C189">
            <v>664.2</v>
          </cell>
          <cell r="D189">
            <v>655.20000000000005</v>
          </cell>
          <cell r="E189">
            <v>9</v>
          </cell>
        </row>
        <row r="190">
          <cell r="A190" t="str">
            <v>25116</v>
          </cell>
          <cell r="B190" t="str">
            <v>Raymond</v>
          </cell>
          <cell r="C190">
            <v>663.57</v>
          </cell>
          <cell r="D190">
            <v>654.57000000000005</v>
          </cell>
          <cell r="E190">
            <v>9</v>
          </cell>
        </row>
        <row r="191">
          <cell r="A191" t="str">
            <v>14064</v>
          </cell>
          <cell r="B191" t="str">
            <v>North Beach</v>
          </cell>
          <cell r="C191">
            <v>649.78</v>
          </cell>
          <cell r="D191">
            <v>636.89</v>
          </cell>
          <cell r="E191">
            <v>12.89</v>
          </cell>
        </row>
        <row r="192">
          <cell r="A192" t="str">
            <v>34324</v>
          </cell>
          <cell r="B192" t="str">
            <v>Griffin</v>
          </cell>
          <cell r="C192">
            <v>626.44000000000005</v>
          </cell>
          <cell r="D192">
            <v>619.44000000000005</v>
          </cell>
          <cell r="E192">
            <v>7</v>
          </cell>
        </row>
        <row r="193">
          <cell r="A193" t="str">
            <v>39002</v>
          </cell>
          <cell r="B193" t="str">
            <v>Union Gap</v>
          </cell>
          <cell r="C193">
            <v>623.11000000000013</v>
          </cell>
          <cell r="D193">
            <v>610.00000000000011</v>
          </cell>
          <cell r="E193">
            <v>13.11</v>
          </cell>
        </row>
        <row r="194">
          <cell r="A194" t="str">
            <v>29311</v>
          </cell>
          <cell r="B194" t="str">
            <v>La Conner</v>
          </cell>
          <cell r="C194">
            <v>613.62000000000012</v>
          </cell>
          <cell r="D194">
            <v>607.18000000000006</v>
          </cell>
          <cell r="E194">
            <v>6.44</v>
          </cell>
        </row>
        <row r="195">
          <cell r="A195" t="str">
            <v>38300</v>
          </cell>
          <cell r="B195" t="str">
            <v>Colfax</v>
          </cell>
          <cell r="C195">
            <v>612.62</v>
          </cell>
          <cell r="D195">
            <v>607.73</v>
          </cell>
          <cell r="E195">
            <v>4.8899999999999997</v>
          </cell>
        </row>
        <row r="196">
          <cell r="A196" t="str">
            <v>02420</v>
          </cell>
          <cell r="B196" t="str">
            <v>Asotin-Anatone</v>
          </cell>
          <cell r="C196">
            <v>601.41999999999996</v>
          </cell>
          <cell r="D196">
            <v>594.08999999999992</v>
          </cell>
          <cell r="E196">
            <v>7.33</v>
          </cell>
        </row>
        <row r="197">
          <cell r="A197" t="str">
            <v>24410</v>
          </cell>
          <cell r="B197" t="str">
            <v>Oroville</v>
          </cell>
          <cell r="C197">
            <v>591.54</v>
          </cell>
          <cell r="D197">
            <v>576.31999999999994</v>
          </cell>
          <cell r="E197">
            <v>15.219999999999999</v>
          </cell>
        </row>
        <row r="198">
          <cell r="A198" t="str">
            <v>25155</v>
          </cell>
          <cell r="B198" t="str">
            <v>Naselle Grays Riv</v>
          </cell>
          <cell r="C198">
            <v>585.63</v>
          </cell>
          <cell r="D198">
            <v>503.71999999999997</v>
          </cell>
          <cell r="E198">
            <v>81.91</v>
          </cell>
        </row>
        <row r="199">
          <cell r="A199" t="str">
            <v>24350</v>
          </cell>
          <cell r="B199" t="str">
            <v>Methow Valley</v>
          </cell>
          <cell r="C199">
            <v>584.75</v>
          </cell>
          <cell r="D199">
            <v>584.75</v>
          </cell>
          <cell r="E199">
            <v>0</v>
          </cell>
        </row>
        <row r="200">
          <cell r="A200" t="str">
            <v>08130</v>
          </cell>
          <cell r="B200" t="str">
            <v>Toutle Lake</v>
          </cell>
          <cell r="C200">
            <v>579.69000000000017</v>
          </cell>
          <cell r="D200">
            <v>579.69000000000017</v>
          </cell>
          <cell r="E200">
            <v>0</v>
          </cell>
        </row>
        <row r="201">
          <cell r="A201" t="str">
            <v>21226</v>
          </cell>
          <cell r="B201" t="str">
            <v>Adna</v>
          </cell>
          <cell r="C201">
            <v>573.17000000000007</v>
          </cell>
          <cell r="D201">
            <v>571.3900000000001</v>
          </cell>
          <cell r="E201">
            <v>1.78</v>
          </cell>
        </row>
        <row r="202">
          <cell r="A202" t="str">
            <v>22009</v>
          </cell>
          <cell r="B202" t="str">
            <v>Reardan</v>
          </cell>
          <cell r="C202">
            <v>571.99</v>
          </cell>
          <cell r="D202">
            <v>564.1</v>
          </cell>
          <cell r="E202">
            <v>7.89</v>
          </cell>
        </row>
        <row r="203">
          <cell r="A203" t="str">
            <v>25118</v>
          </cell>
          <cell r="B203" t="str">
            <v>South Bend</v>
          </cell>
          <cell r="C203">
            <v>560.67999999999984</v>
          </cell>
          <cell r="D203">
            <v>532.44999999999982</v>
          </cell>
          <cell r="E203">
            <v>28.230000000000004</v>
          </cell>
        </row>
        <row r="204">
          <cell r="A204" t="str">
            <v>16048</v>
          </cell>
          <cell r="B204" t="str">
            <v>Quilcene</v>
          </cell>
          <cell r="C204">
            <v>555.84</v>
          </cell>
          <cell r="D204">
            <v>555.62</v>
          </cell>
          <cell r="E204">
            <v>0.22</v>
          </cell>
        </row>
        <row r="205">
          <cell r="A205" t="str">
            <v>22207</v>
          </cell>
          <cell r="B205" t="str">
            <v>Davenport</v>
          </cell>
          <cell r="C205">
            <v>555.64</v>
          </cell>
          <cell r="D205">
            <v>550.75</v>
          </cell>
          <cell r="E205">
            <v>4.8899999999999997</v>
          </cell>
        </row>
        <row r="206">
          <cell r="A206" t="str">
            <v>21206</v>
          </cell>
          <cell r="B206" t="str">
            <v>Mossyrock</v>
          </cell>
          <cell r="C206">
            <v>533.5</v>
          </cell>
          <cell r="D206">
            <v>530.5</v>
          </cell>
          <cell r="E206">
            <v>3</v>
          </cell>
        </row>
        <row r="207">
          <cell r="A207" t="str">
            <v>29011</v>
          </cell>
          <cell r="B207" t="str">
            <v>Concrete</v>
          </cell>
          <cell r="C207">
            <v>533.27</v>
          </cell>
          <cell r="D207">
            <v>529.27</v>
          </cell>
          <cell r="E207">
            <v>4</v>
          </cell>
        </row>
        <row r="208">
          <cell r="A208" t="str">
            <v>13156</v>
          </cell>
          <cell r="B208" t="str">
            <v>Soap Lake</v>
          </cell>
          <cell r="C208">
            <v>523.19999999999993</v>
          </cell>
          <cell r="D208">
            <v>513.9799999999999</v>
          </cell>
          <cell r="E208">
            <v>9.2199999999999989</v>
          </cell>
        </row>
        <row r="209">
          <cell r="A209" t="str">
            <v>33049</v>
          </cell>
          <cell r="B209" t="str">
            <v>Wellpinit</v>
          </cell>
          <cell r="C209">
            <v>511.68999999999994</v>
          </cell>
          <cell r="D209">
            <v>504.79999999999995</v>
          </cell>
          <cell r="E209">
            <v>6.8900000000000006</v>
          </cell>
        </row>
        <row r="210">
          <cell r="A210" t="str">
            <v>33207</v>
          </cell>
          <cell r="B210" t="str">
            <v>Mary Walker</v>
          </cell>
          <cell r="C210">
            <v>500.54</v>
          </cell>
          <cell r="D210">
            <v>492.54</v>
          </cell>
          <cell r="E210">
            <v>8</v>
          </cell>
        </row>
        <row r="211">
          <cell r="A211">
            <v>51</v>
          </cell>
        </row>
        <row r="212">
          <cell r="A212" t="str">
            <v>100-499</v>
          </cell>
        </row>
        <row r="213">
          <cell r="A213" t="str">
            <v>05401</v>
          </cell>
          <cell r="B213" t="str">
            <v>Cape Flattery</v>
          </cell>
          <cell r="C213">
            <v>454.05999999999995</v>
          </cell>
          <cell r="D213">
            <v>446.16999999999996</v>
          </cell>
          <cell r="E213">
            <v>7.8900000000000006</v>
          </cell>
        </row>
        <row r="214">
          <cell r="A214" t="str">
            <v>31330</v>
          </cell>
          <cell r="B214" t="str">
            <v>Darrington</v>
          </cell>
          <cell r="C214">
            <v>438.13000000000011</v>
          </cell>
          <cell r="D214">
            <v>432.46000000000009</v>
          </cell>
          <cell r="E214">
            <v>5.67</v>
          </cell>
        </row>
        <row r="215">
          <cell r="A215" t="str">
            <v>07002</v>
          </cell>
          <cell r="B215" t="str">
            <v>Dayton</v>
          </cell>
          <cell r="C215">
            <v>427.30000000000007</v>
          </cell>
          <cell r="D215">
            <v>427.30000000000007</v>
          </cell>
          <cell r="E215">
            <v>0</v>
          </cell>
        </row>
        <row r="216">
          <cell r="A216" t="str">
            <v>21303</v>
          </cell>
          <cell r="B216" t="str">
            <v>White Pass</v>
          </cell>
          <cell r="C216">
            <v>425.39</v>
          </cell>
          <cell r="D216">
            <v>422.28</v>
          </cell>
          <cell r="E216">
            <v>3.11</v>
          </cell>
        </row>
        <row r="217">
          <cell r="A217" t="str">
            <v>29317</v>
          </cell>
          <cell r="B217" t="str">
            <v>Conway</v>
          </cell>
          <cell r="C217">
            <v>424.08000000000004</v>
          </cell>
          <cell r="D217">
            <v>414.85</v>
          </cell>
          <cell r="E217">
            <v>9.23</v>
          </cell>
        </row>
        <row r="218">
          <cell r="A218" t="str">
            <v>32362</v>
          </cell>
          <cell r="B218" t="str">
            <v>Liberty</v>
          </cell>
          <cell r="C218">
            <v>404.72</v>
          </cell>
          <cell r="D218">
            <v>398.84000000000003</v>
          </cell>
          <cell r="E218">
            <v>5.88</v>
          </cell>
        </row>
        <row r="219">
          <cell r="A219" t="str">
            <v>35200</v>
          </cell>
          <cell r="B219" t="str">
            <v>Wahkiakum</v>
          </cell>
          <cell r="C219">
            <v>404.68</v>
          </cell>
          <cell r="D219">
            <v>404.68</v>
          </cell>
          <cell r="E219">
            <v>0</v>
          </cell>
        </row>
        <row r="220">
          <cell r="A220" t="str">
            <v>04127</v>
          </cell>
          <cell r="B220" t="str">
            <v>Entiat</v>
          </cell>
          <cell r="C220">
            <v>368.81999999999994</v>
          </cell>
          <cell r="D220">
            <v>363.03999999999996</v>
          </cell>
          <cell r="E220">
            <v>5.78</v>
          </cell>
        </row>
        <row r="221">
          <cell r="A221" t="str">
            <v>36402</v>
          </cell>
          <cell r="B221" t="str">
            <v>Prescott</v>
          </cell>
          <cell r="C221">
            <v>366.05</v>
          </cell>
          <cell r="D221">
            <v>360.61</v>
          </cell>
          <cell r="E221">
            <v>5.4399999999999995</v>
          </cell>
        </row>
        <row r="222">
          <cell r="A222" t="str">
            <v>10309</v>
          </cell>
          <cell r="B222" t="str">
            <v>Republic</v>
          </cell>
          <cell r="C222">
            <v>341.19</v>
          </cell>
          <cell r="D222">
            <v>335.75</v>
          </cell>
          <cell r="E222">
            <v>5.44</v>
          </cell>
        </row>
        <row r="223">
          <cell r="A223" t="str">
            <v>25160</v>
          </cell>
          <cell r="B223" t="str">
            <v>Willapa Valley</v>
          </cell>
          <cell r="C223">
            <v>321.39999999999998</v>
          </cell>
          <cell r="D223">
            <v>319.83999999999997</v>
          </cell>
          <cell r="E223">
            <v>1.56</v>
          </cell>
        </row>
        <row r="224">
          <cell r="A224" t="str">
            <v>01160</v>
          </cell>
          <cell r="B224" t="str">
            <v>Ritzville</v>
          </cell>
          <cell r="C224">
            <v>319.54000000000002</v>
          </cell>
          <cell r="D224">
            <v>314.32</v>
          </cell>
          <cell r="E224">
            <v>5.22</v>
          </cell>
        </row>
        <row r="225">
          <cell r="A225" t="str">
            <v>12110</v>
          </cell>
          <cell r="B225" t="str">
            <v>Pomeroy</v>
          </cell>
          <cell r="C225">
            <v>317.2700000000001</v>
          </cell>
          <cell r="D225">
            <v>315.05000000000007</v>
          </cell>
          <cell r="E225">
            <v>2.2200000000000002</v>
          </cell>
        </row>
        <row r="226">
          <cell r="A226" t="str">
            <v>05313</v>
          </cell>
          <cell r="B226" t="str">
            <v>Crescent</v>
          </cell>
          <cell r="C226">
            <v>303.47000000000003</v>
          </cell>
          <cell r="D226">
            <v>302.47000000000003</v>
          </cell>
          <cell r="E226">
            <v>1</v>
          </cell>
        </row>
        <row r="227">
          <cell r="A227" t="str">
            <v>21214</v>
          </cell>
          <cell r="B227" t="str">
            <v>Morton</v>
          </cell>
          <cell r="C227">
            <v>302.27</v>
          </cell>
          <cell r="D227">
            <v>297.04999999999995</v>
          </cell>
          <cell r="E227">
            <v>5.22</v>
          </cell>
        </row>
        <row r="228">
          <cell r="A228" t="str">
            <v>26070</v>
          </cell>
          <cell r="B228" t="str">
            <v>Selkirk</v>
          </cell>
          <cell r="C228">
            <v>299.62</v>
          </cell>
          <cell r="D228">
            <v>294.51</v>
          </cell>
          <cell r="E228">
            <v>5.1100000000000003</v>
          </cell>
        </row>
        <row r="229">
          <cell r="A229" t="str">
            <v>23404</v>
          </cell>
          <cell r="B229" t="str">
            <v>Hood Canal</v>
          </cell>
          <cell r="C229">
            <v>298.81999999999994</v>
          </cell>
          <cell r="D229">
            <v>281.59999999999997</v>
          </cell>
          <cell r="E229">
            <v>17.22</v>
          </cell>
        </row>
        <row r="230">
          <cell r="A230" t="str">
            <v>24122</v>
          </cell>
          <cell r="B230" t="str">
            <v>Pateros</v>
          </cell>
          <cell r="C230">
            <v>293.68000000000006</v>
          </cell>
          <cell r="D230">
            <v>293.68000000000006</v>
          </cell>
          <cell r="E230">
            <v>0</v>
          </cell>
        </row>
        <row r="231">
          <cell r="A231" t="str">
            <v>36401</v>
          </cell>
          <cell r="B231" t="str">
            <v>Waitsburg</v>
          </cell>
          <cell r="C231">
            <v>284.65999999999997</v>
          </cell>
          <cell r="D231">
            <v>280.65999999999997</v>
          </cell>
          <cell r="E231">
            <v>4</v>
          </cell>
        </row>
        <row r="232">
          <cell r="A232" t="str">
            <v>21301</v>
          </cell>
          <cell r="B232" t="str">
            <v>Pe Ell</v>
          </cell>
          <cell r="C232">
            <v>284.16000000000003</v>
          </cell>
          <cell r="D232">
            <v>281.16000000000003</v>
          </cell>
          <cell r="E232">
            <v>3</v>
          </cell>
        </row>
        <row r="233">
          <cell r="A233" t="str">
            <v>09209</v>
          </cell>
          <cell r="B233" t="str">
            <v>Waterville</v>
          </cell>
          <cell r="C233">
            <v>270.44</v>
          </cell>
          <cell r="D233">
            <v>270.44</v>
          </cell>
          <cell r="E233">
            <v>0</v>
          </cell>
        </row>
        <row r="234">
          <cell r="A234" t="str">
            <v>22200</v>
          </cell>
          <cell r="B234" t="str">
            <v>Wilbur</v>
          </cell>
          <cell r="C234">
            <v>268.95</v>
          </cell>
          <cell r="D234">
            <v>268.06</v>
          </cell>
          <cell r="E234">
            <v>0.89</v>
          </cell>
        </row>
        <row r="235">
          <cell r="A235" t="str">
            <v>26059</v>
          </cell>
          <cell r="B235" t="str">
            <v>Cusick</v>
          </cell>
          <cell r="C235">
            <v>268.85000000000002</v>
          </cell>
          <cell r="D235">
            <v>268.18</v>
          </cell>
          <cell r="E235">
            <v>0.67</v>
          </cell>
        </row>
        <row r="236">
          <cell r="A236" t="str">
            <v>14065</v>
          </cell>
          <cell r="B236" t="str">
            <v>Mc Cleary</v>
          </cell>
          <cell r="C236">
            <v>266.86</v>
          </cell>
          <cell r="D236">
            <v>264.64</v>
          </cell>
          <cell r="E236">
            <v>2.2200000000000002</v>
          </cell>
        </row>
        <row r="237">
          <cell r="A237" t="str">
            <v>14400</v>
          </cell>
          <cell r="B237" t="str">
            <v>Oakville</v>
          </cell>
          <cell r="C237">
            <v>257.36999999999995</v>
          </cell>
          <cell r="D237">
            <v>245.03999999999996</v>
          </cell>
          <cell r="E237">
            <v>12.329999999999998</v>
          </cell>
        </row>
        <row r="238">
          <cell r="A238" t="str">
            <v>23042</v>
          </cell>
          <cell r="B238" t="str">
            <v>Southside</v>
          </cell>
          <cell r="C238">
            <v>241.82</v>
          </cell>
          <cell r="D238">
            <v>241.82</v>
          </cell>
          <cell r="E238">
            <v>0</v>
          </cell>
        </row>
        <row r="239">
          <cell r="A239" t="str">
            <v>36300</v>
          </cell>
          <cell r="B239" t="str">
            <v>Touchet</v>
          </cell>
          <cell r="C239">
            <v>238.06999999999996</v>
          </cell>
          <cell r="D239">
            <v>234.06999999999996</v>
          </cell>
          <cell r="E239">
            <v>4</v>
          </cell>
        </row>
        <row r="240">
          <cell r="A240" t="str">
            <v>33211</v>
          </cell>
          <cell r="B240" t="str">
            <v>Northport</v>
          </cell>
          <cell r="C240">
            <v>230.12000000000003</v>
          </cell>
          <cell r="D240">
            <v>227.90000000000003</v>
          </cell>
          <cell r="E240">
            <v>2.2200000000000002</v>
          </cell>
        </row>
        <row r="241">
          <cell r="A241" t="str">
            <v>28144</v>
          </cell>
          <cell r="B241" t="str">
            <v>Lopez</v>
          </cell>
          <cell r="C241">
            <v>222.38</v>
          </cell>
          <cell r="D241">
            <v>218.82</v>
          </cell>
          <cell r="E241">
            <v>3.56</v>
          </cell>
        </row>
        <row r="242">
          <cell r="A242" t="str">
            <v>20406</v>
          </cell>
          <cell r="B242" t="str">
            <v>Lyle</v>
          </cell>
          <cell r="C242">
            <v>218.70999999999998</v>
          </cell>
          <cell r="D242">
            <v>218.70999999999998</v>
          </cell>
          <cell r="E242">
            <v>0</v>
          </cell>
        </row>
        <row r="243">
          <cell r="A243" t="str">
            <v>10070</v>
          </cell>
          <cell r="B243" t="str">
            <v>Inchelium</v>
          </cell>
          <cell r="C243">
            <v>216.33999999999997</v>
          </cell>
          <cell r="D243">
            <v>208.45</v>
          </cell>
          <cell r="E243">
            <v>7.89</v>
          </cell>
        </row>
        <row r="244">
          <cell r="A244" t="str">
            <v>33183</v>
          </cell>
          <cell r="B244" t="str">
            <v>Loon Lake</v>
          </cell>
          <cell r="C244">
            <v>214.31</v>
          </cell>
          <cell r="D244">
            <v>211.97</v>
          </cell>
          <cell r="E244">
            <v>2.34</v>
          </cell>
        </row>
        <row r="245">
          <cell r="A245" t="str">
            <v>10050</v>
          </cell>
          <cell r="B245" t="str">
            <v>Curlew</v>
          </cell>
          <cell r="C245">
            <v>210.7</v>
          </cell>
          <cell r="D245">
            <v>208.7</v>
          </cell>
          <cell r="E245">
            <v>2</v>
          </cell>
        </row>
        <row r="246">
          <cell r="A246" t="str">
            <v>22105</v>
          </cell>
          <cell r="B246" t="str">
            <v>Odessa</v>
          </cell>
          <cell r="C246">
            <v>208.82</v>
          </cell>
          <cell r="D246">
            <v>204.82</v>
          </cell>
          <cell r="E246">
            <v>4</v>
          </cell>
        </row>
        <row r="247">
          <cell r="A247" t="str">
            <v>23054</v>
          </cell>
          <cell r="B247" t="str">
            <v>Grapeview</v>
          </cell>
          <cell r="C247">
            <v>202.86</v>
          </cell>
          <cell r="D247">
            <v>200.75</v>
          </cell>
          <cell r="E247">
            <v>2.11</v>
          </cell>
        </row>
        <row r="248">
          <cell r="A248" t="str">
            <v>38320</v>
          </cell>
          <cell r="B248" t="str">
            <v>Rosalia</v>
          </cell>
          <cell r="C248">
            <v>201.04000000000002</v>
          </cell>
          <cell r="D248">
            <v>198.92000000000002</v>
          </cell>
          <cell r="E248">
            <v>2.12</v>
          </cell>
        </row>
        <row r="249">
          <cell r="A249" t="str">
            <v>20400</v>
          </cell>
          <cell r="B249" t="str">
            <v>Trout Lake</v>
          </cell>
          <cell r="C249">
            <v>198.73999999999998</v>
          </cell>
          <cell r="D249">
            <v>198.73999999999998</v>
          </cell>
          <cell r="E249">
            <v>0</v>
          </cell>
        </row>
        <row r="250">
          <cell r="A250" t="str">
            <v>13151</v>
          </cell>
          <cell r="B250" t="str">
            <v>Coulee/Hartline</v>
          </cell>
          <cell r="C250">
            <v>191.94</v>
          </cell>
          <cell r="D250">
            <v>187.94</v>
          </cell>
          <cell r="E250">
            <v>4</v>
          </cell>
        </row>
        <row r="251">
          <cell r="A251" t="str">
            <v>23311</v>
          </cell>
          <cell r="B251" t="str">
            <v>Mary M Knight</v>
          </cell>
          <cell r="C251">
            <v>190.64</v>
          </cell>
          <cell r="D251">
            <v>189.76</v>
          </cell>
          <cell r="E251">
            <v>0.88</v>
          </cell>
        </row>
        <row r="252">
          <cell r="A252" t="str">
            <v>38301</v>
          </cell>
          <cell r="B252" t="str">
            <v>Palouse</v>
          </cell>
          <cell r="C252">
            <v>190.47</v>
          </cell>
          <cell r="D252">
            <v>187.25</v>
          </cell>
          <cell r="E252">
            <v>3.22</v>
          </cell>
        </row>
        <row r="253">
          <cell r="A253" t="str">
            <v>01158</v>
          </cell>
          <cell r="B253" t="str">
            <v>Lind</v>
          </cell>
          <cell r="C253">
            <v>186.95000000000002</v>
          </cell>
          <cell r="D253">
            <v>180.95000000000002</v>
          </cell>
          <cell r="E253">
            <v>6</v>
          </cell>
        </row>
        <row r="254">
          <cell r="A254" t="str">
            <v>38265</v>
          </cell>
          <cell r="B254" t="str">
            <v>Tekoa</v>
          </cell>
          <cell r="C254">
            <v>186.55</v>
          </cell>
          <cell r="D254">
            <v>184.55</v>
          </cell>
          <cell r="E254">
            <v>2</v>
          </cell>
        </row>
        <row r="255">
          <cell r="A255" t="str">
            <v>14077</v>
          </cell>
          <cell r="B255" t="str">
            <v>Taholah</v>
          </cell>
          <cell r="C255">
            <v>185.61999999999998</v>
          </cell>
          <cell r="D255">
            <v>178.27999999999997</v>
          </cell>
          <cell r="E255">
            <v>7.34</v>
          </cell>
        </row>
        <row r="256">
          <cell r="A256" t="str">
            <v>27019</v>
          </cell>
          <cell r="B256" t="str">
            <v>Carbonado</v>
          </cell>
          <cell r="C256">
            <v>179.8</v>
          </cell>
          <cell r="D256">
            <v>176.8</v>
          </cell>
          <cell r="E256">
            <v>3</v>
          </cell>
        </row>
        <row r="257">
          <cell r="A257" t="str">
            <v>38322</v>
          </cell>
          <cell r="B257" t="str">
            <v>St John</v>
          </cell>
          <cell r="C257">
            <v>176.11</v>
          </cell>
          <cell r="D257">
            <v>173.33</v>
          </cell>
          <cell r="E257">
            <v>2.7800000000000002</v>
          </cell>
        </row>
        <row r="258">
          <cell r="A258" t="str">
            <v>13167</v>
          </cell>
          <cell r="B258" t="str">
            <v>Wilson Creek</v>
          </cell>
          <cell r="C258">
            <v>172.59</v>
          </cell>
          <cell r="D258">
            <v>172.59</v>
          </cell>
          <cell r="E258">
            <v>0</v>
          </cell>
        </row>
        <row r="259">
          <cell r="A259" t="str">
            <v>14097</v>
          </cell>
          <cell r="B259" t="str">
            <v>Quinault</v>
          </cell>
          <cell r="C259">
            <v>163.57999999999998</v>
          </cell>
          <cell r="D259">
            <v>163.57999999999998</v>
          </cell>
          <cell r="E259">
            <v>0</v>
          </cell>
        </row>
        <row r="260">
          <cell r="A260" t="str">
            <v>38306</v>
          </cell>
          <cell r="B260" t="str">
            <v>Colton</v>
          </cell>
          <cell r="C260">
            <v>161.37</v>
          </cell>
          <cell r="D260">
            <v>158.59</v>
          </cell>
          <cell r="E260">
            <v>2.7800000000000002</v>
          </cell>
        </row>
        <row r="261">
          <cell r="A261" t="str">
            <v>09013</v>
          </cell>
          <cell r="B261" t="str">
            <v>Orondo</v>
          </cell>
          <cell r="C261">
            <v>158.19999999999999</v>
          </cell>
          <cell r="D261">
            <v>158.19999999999999</v>
          </cell>
          <cell r="E261">
            <v>0</v>
          </cell>
        </row>
        <row r="262">
          <cell r="A262" t="str">
            <v>33206</v>
          </cell>
          <cell r="B262" t="str">
            <v>Columbia (Stev)</v>
          </cell>
          <cell r="C262">
            <v>157.28000000000003</v>
          </cell>
          <cell r="D262">
            <v>156.95000000000002</v>
          </cell>
          <cell r="E262">
            <v>0.33</v>
          </cell>
        </row>
        <row r="263">
          <cell r="A263" t="str">
            <v>14117</v>
          </cell>
          <cell r="B263" t="str">
            <v>Wishkah Valley</v>
          </cell>
          <cell r="C263">
            <v>145.60999999999999</v>
          </cell>
          <cell r="D263">
            <v>145.60999999999999</v>
          </cell>
          <cell r="E263">
            <v>0</v>
          </cell>
        </row>
        <row r="264">
          <cell r="A264" t="str">
            <v>24014</v>
          </cell>
          <cell r="B264" t="str">
            <v>Nespelem</v>
          </cell>
          <cell r="C264">
            <v>140.9</v>
          </cell>
          <cell r="D264">
            <v>132.9</v>
          </cell>
          <cell r="E264">
            <v>8</v>
          </cell>
        </row>
        <row r="265">
          <cell r="A265" t="str">
            <v>06103</v>
          </cell>
          <cell r="B265" t="str">
            <v>Green Mountain</v>
          </cell>
          <cell r="C265">
            <v>137.5</v>
          </cell>
          <cell r="D265">
            <v>137.5</v>
          </cell>
          <cell r="E265">
            <v>0</v>
          </cell>
        </row>
        <row r="266">
          <cell r="A266" t="str">
            <v>14099</v>
          </cell>
          <cell r="B266" t="str">
            <v>Cosmopolis</v>
          </cell>
          <cell r="C266">
            <v>128.26999999999998</v>
          </cell>
          <cell r="D266">
            <v>121.70999999999998</v>
          </cell>
          <cell r="E266">
            <v>6.5600000000000005</v>
          </cell>
        </row>
        <row r="267">
          <cell r="A267" t="str">
            <v>03050</v>
          </cell>
          <cell r="B267" t="str">
            <v>Paterson</v>
          </cell>
          <cell r="C267">
            <v>115.1</v>
          </cell>
          <cell r="D267">
            <v>112.1</v>
          </cell>
          <cell r="E267">
            <v>3</v>
          </cell>
        </row>
        <row r="268">
          <cell r="A268" t="str">
            <v>19400</v>
          </cell>
          <cell r="B268" t="str">
            <v>Thorp</v>
          </cell>
          <cell r="C268">
            <v>112.5</v>
          </cell>
          <cell r="D268">
            <v>108.61</v>
          </cell>
          <cell r="E268">
            <v>3.89</v>
          </cell>
        </row>
        <row r="269">
          <cell r="A269" t="str">
            <v>38324</v>
          </cell>
          <cell r="B269" t="str">
            <v>Oakesdale</v>
          </cell>
          <cell r="C269">
            <v>110.45</v>
          </cell>
          <cell r="D269">
            <v>109.45</v>
          </cell>
          <cell r="E269">
            <v>1</v>
          </cell>
        </row>
        <row r="270">
          <cell r="A270" t="str">
            <v>19028</v>
          </cell>
          <cell r="B270" t="str">
            <v>Easton</v>
          </cell>
          <cell r="C270">
            <v>106.12999999999998</v>
          </cell>
          <cell r="D270">
            <v>105.12999999999998</v>
          </cell>
          <cell r="E270">
            <v>1</v>
          </cell>
        </row>
        <row r="271">
          <cell r="A271" t="str">
            <v>10065</v>
          </cell>
          <cell r="B271" t="str">
            <v>Orient</v>
          </cell>
          <cell r="C271">
            <v>104.74</v>
          </cell>
          <cell r="D271">
            <v>102.74</v>
          </cell>
          <cell r="E271">
            <v>2</v>
          </cell>
        </row>
        <row r="272">
          <cell r="A272">
            <v>59</v>
          </cell>
        </row>
        <row r="273">
          <cell r="A273" t="str">
            <v>Under 100</v>
          </cell>
        </row>
        <row r="274">
          <cell r="A274" t="str">
            <v>22204</v>
          </cell>
          <cell r="B274" t="str">
            <v>Harrington</v>
          </cell>
          <cell r="C274">
            <v>98.070000000000007</v>
          </cell>
          <cell r="D274">
            <v>97.4</v>
          </cell>
          <cell r="E274">
            <v>0.67</v>
          </cell>
        </row>
        <row r="275">
          <cell r="A275" t="str">
            <v>22073</v>
          </cell>
          <cell r="B275" t="str">
            <v>Creston</v>
          </cell>
          <cell r="C275">
            <v>98.05</v>
          </cell>
          <cell r="D275">
            <v>98.05</v>
          </cell>
          <cell r="E275">
            <v>0</v>
          </cell>
        </row>
        <row r="276">
          <cell r="A276" t="str">
            <v>38302</v>
          </cell>
          <cell r="B276" t="str">
            <v>Garfield</v>
          </cell>
          <cell r="C276">
            <v>94.09</v>
          </cell>
          <cell r="D276">
            <v>92.65</v>
          </cell>
          <cell r="E276">
            <v>1.44</v>
          </cell>
        </row>
        <row r="277">
          <cell r="A277" t="str">
            <v>20402</v>
          </cell>
          <cell r="B277" t="str">
            <v>Klickitat</v>
          </cell>
          <cell r="C277">
            <v>90.42</v>
          </cell>
          <cell r="D277">
            <v>90.42</v>
          </cell>
          <cell r="E277">
            <v>0</v>
          </cell>
        </row>
        <row r="278">
          <cell r="A278" t="str">
            <v>21234</v>
          </cell>
          <cell r="B278" t="str">
            <v>Boistfort</v>
          </cell>
          <cell r="C278">
            <v>90.340000000000018</v>
          </cell>
          <cell r="D278">
            <v>84.450000000000017</v>
          </cell>
          <cell r="E278">
            <v>5.89</v>
          </cell>
        </row>
        <row r="279">
          <cell r="A279" t="str">
            <v>20203</v>
          </cell>
          <cell r="B279" t="str">
            <v>Bickleton</v>
          </cell>
          <cell r="C279">
            <v>87.88000000000001</v>
          </cell>
          <cell r="D279">
            <v>87.210000000000008</v>
          </cell>
          <cell r="E279">
            <v>0.67</v>
          </cell>
        </row>
        <row r="280">
          <cell r="A280" t="str">
            <v>09207</v>
          </cell>
          <cell r="B280" t="str">
            <v>Mansfield</v>
          </cell>
          <cell r="C280">
            <v>79.559999999999988</v>
          </cell>
          <cell r="D280">
            <v>78.999999999999986</v>
          </cell>
          <cell r="E280">
            <v>0.56000000000000005</v>
          </cell>
        </row>
        <row r="281">
          <cell r="A281" t="str">
            <v>33202</v>
          </cell>
          <cell r="B281" t="str">
            <v>Summit Valley</v>
          </cell>
          <cell r="C281">
            <v>79.27</v>
          </cell>
          <cell r="D281">
            <v>79.27</v>
          </cell>
          <cell r="E281">
            <v>0</v>
          </cell>
        </row>
        <row r="282">
          <cell r="A282" t="str">
            <v>20094</v>
          </cell>
          <cell r="B282" t="str">
            <v>Wishram</v>
          </cell>
          <cell r="C282">
            <v>77.38</v>
          </cell>
          <cell r="D282">
            <v>77.38</v>
          </cell>
          <cell r="E282">
            <v>0</v>
          </cell>
        </row>
        <row r="283">
          <cell r="A283" t="str">
            <v>30002</v>
          </cell>
          <cell r="B283" t="str">
            <v>Skamania</v>
          </cell>
          <cell r="C283">
            <v>77.099999999999994</v>
          </cell>
          <cell r="D283">
            <v>77.099999999999994</v>
          </cell>
          <cell r="E283">
            <v>0</v>
          </cell>
        </row>
        <row r="284">
          <cell r="A284" t="str">
            <v>22017</v>
          </cell>
          <cell r="B284" t="str">
            <v>Almira</v>
          </cell>
          <cell r="C284">
            <v>76.559999999999988</v>
          </cell>
          <cell r="D284">
            <v>75.339999999999989</v>
          </cell>
          <cell r="E284">
            <v>1.22</v>
          </cell>
        </row>
        <row r="285">
          <cell r="A285" t="str">
            <v>38308</v>
          </cell>
          <cell r="B285" t="str">
            <v>Endicott</v>
          </cell>
          <cell r="C285">
            <v>74.17</v>
          </cell>
          <cell r="D285">
            <v>72.39</v>
          </cell>
          <cell r="E285">
            <v>1.78</v>
          </cell>
        </row>
        <row r="286">
          <cell r="A286" t="str">
            <v>20215</v>
          </cell>
          <cell r="B286" t="str">
            <v>Centerville</v>
          </cell>
          <cell r="C286">
            <v>73.099999999999994</v>
          </cell>
          <cell r="D286">
            <v>73.099999999999994</v>
          </cell>
          <cell r="E286">
            <v>0</v>
          </cell>
        </row>
        <row r="287">
          <cell r="A287" t="str">
            <v>32123</v>
          </cell>
          <cell r="B287" t="str">
            <v>Orchard Prairie</v>
          </cell>
          <cell r="C287">
            <v>73.099999999999994</v>
          </cell>
          <cell r="D287">
            <v>73.099999999999994</v>
          </cell>
          <cell r="E287">
            <v>0</v>
          </cell>
        </row>
        <row r="288">
          <cell r="A288" t="str">
            <v>38126</v>
          </cell>
          <cell r="B288" t="str">
            <v>Lacrosse Joint</v>
          </cell>
          <cell r="C288">
            <v>70.42</v>
          </cell>
          <cell r="D288">
            <v>69.42</v>
          </cell>
          <cell r="E288">
            <v>1</v>
          </cell>
        </row>
        <row r="289">
          <cell r="A289" t="str">
            <v>22008</v>
          </cell>
          <cell r="B289" t="str">
            <v>Sprague</v>
          </cell>
          <cell r="C289">
            <v>67.91</v>
          </cell>
          <cell r="D289">
            <v>65.69</v>
          </cell>
          <cell r="E289">
            <v>2.2200000000000002</v>
          </cell>
        </row>
        <row r="290">
          <cell r="A290" t="str">
            <v>20401</v>
          </cell>
          <cell r="B290" t="str">
            <v>Glenwood</v>
          </cell>
          <cell r="C290">
            <v>65.88000000000001</v>
          </cell>
          <cell r="D290">
            <v>65.88000000000001</v>
          </cell>
          <cell r="E290">
            <v>0</v>
          </cell>
        </row>
        <row r="291">
          <cell r="A291" t="str">
            <v>30029</v>
          </cell>
          <cell r="B291" t="str">
            <v>Mount Pleasant</v>
          </cell>
          <cell r="C291">
            <v>58.9</v>
          </cell>
          <cell r="D291">
            <v>58.9</v>
          </cell>
          <cell r="E291">
            <v>0</v>
          </cell>
        </row>
        <row r="292">
          <cell r="A292" t="str">
            <v>14104</v>
          </cell>
          <cell r="B292" t="str">
            <v>Satsop</v>
          </cell>
          <cell r="C292">
            <v>58.599999999999994</v>
          </cell>
          <cell r="D292">
            <v>58.599999999999994</v>
          </cell>
          <cell r="E292">
            <v>0</v>
          </cell>
        </row>
        <row r="293">
          <cell r="A293" t="str">
            <v>01109</v>
          </cell>
          <cell r="B293" t="str">
            <v>Washtucna</v>
          </cell>
          <cell r="C293">
            <v>57.109999999999992</v>
          </cell>
          <cell r="D293">
            <v>55.999999999999993</v>
          </cell>
          <cell r="E293">
            <v>1.1100000000000001</v>
          </cell>
        </row>
        <row r="294">
          <cell r="A294" t="str">
            <v>11056</v>
          </cell>
          <cell r="B294" t="str">
            <v>Kahlotus</v>
          </cell>
          <cell r="C294">
            <v>50.5</v>
          </cell>
          <cell r="D294">
            <v>50.5</v>
          </cell>
          <cell r="E294">
            <v>0</v>
          </cell>
        </row>
        <row r="295">
          <cell r="A295" t="str">
            <v>25200</v>
          </cell>
          <cell r="B295" t="str">
            <v>North River</v>
          </cell>
          <cell r="C295">
            <v>50.39</v>
          </cell>
          <cell r="D295">
            <v>50.39</v>
          </cell>
          <cell r="E295">
            <v>0</v>
          </cell>
        </row>
        <row r="296">
          <cell r="A296" t="str">
            <v>17404</v>
          </cell>
          <cell r="B296" t="str">
            <v>Skykomish</v>
          </cell>
          <cell r="C296">
            <v>47.85</v>
          </cell>
          <cell r="D296">
            <v>47.63</v>
          </cell>
          <cell r="E296">
            <v>0.22</v>
          </cell>
        </row>
        <row r="297">
          <cell r="A297" t="str">
            <v>30031</v>
          </cell>
          <cell r="B297" t="str">
            <v>Mill A</v>
          </cell>
          <cell r="C297">
            <v>47.85</v>
          </cell>
          <cell r="D297">
            <v>47.85</v>
          </cell>
          <cell r="E297">
            <v>0</v>
          </cell>
        </row>
        <row r="298">
          <cell r="A298" t="str">
            <v>32312</v>
          </cell>
          <cell r="B298" t="str">
            <v>Great Northern</v>
          </cell>
          <cell r="C298">
            <v>46.129999999999995</v>
          </cell>
          <cell r="D298">
            <v>43.8</v>
          </cell>
          <cell r="E298">
            <v>2.33</v>
          </cell>
        </row>
        <row r="299">
          <cell r="A299" t="str">
            <v>19007</v>
          </cell>
          <cell r="B299" t="str">
            <v>Damman</v>
          </cell>
          <cell r="C299">
            <v>43</v>
          </cell>
          <cell r="D299">
            <v>43</v>
          </cell>
          <cell r="E299">
            <v>0</v>
          </cell>
        </row>
        <row r="300">
          <cell r="A300" t="str">
            <v>21036</v>
          </cell>
          <cell r="B300" t="str">
            <v>Evaline</v>
          </cell>
          <cell r="C300">
            <v>42.6</v>
          </cell>
          <cell r="D300">
            <v>42.6</v>
          </cell>
          <cell r="E300">
            <v>0</v>
          </cell>
        </row>
        <row r="301">
          <cell r="A301" t="str">
            <v>10003</v>
          </cell>
          <cell r="B301" t="str">
            <v>Keller</v>
          </cell>
          <cell r="C301">
            <v>38.300000000000004</v>
          </cell>
          <cell r="D301">
            <v>38.300000000000004</v>
          </cell>
          <cell r="E301">
            <v>0</v>
          </cell>
        </row>
        <row r="302">
          <cell r="A302" t="str">
            <v>33030</v>
          </cell>
          <cell r="B302" t="str">
            <v>Onion Creek</v>
          </cell>
          <cell r="C302">
            <v>37.699999999999996</v>
          </cell>
          <cell r="D302">
            <v>37.699999999999996</v>
          </cell>
          <cell r="E302">
            <v>0</v>
          </cell>
        </row>
        <row r="303">
          <cell r="A303" t="str">
            <v>16046</v>
          </cell>
          <cell r="B303" t="str">
            <v>Brinnon</v>
          </cell>
          <cell r="C303">
            <v>35.799999999999997</v>
          </cell>
          <cell r="D303">
            <v>35.799999999999997</v>
          </cell>
          <cell r="E303">
            <v>0</v>
          </cell>
        </row>
        <row r="304">
          <cell r="A304" t="str">
            <v>31063</v>
          </cell>
          <cell r="B304" t="str">
            <v>Index</v>
          </cell>
          <cell r="C304">
            <v>32.450000000000003</v>
          </cell>
          <cell r="D304">
            <v>31.450000000000003</v>
          </cell>
          <cell r="E304">
            <v>1</v>
          </cell>
        </row>
        <row r="305">
          <cell r="A305" t="str">
            <v>38264</v>
          </cell>
          <cell r="B305" t="str">
            <v>Lamont</v>
          </cell>
          <cell r="C305">
            <v>31.099999999999998</v>
          </cell>
          <cell r="D305">
            <v>31.099999999999998</v>
          </cell>
          <cell r="E305">
            <v>0</v>
          </cell>
        </row>
        <row r="306">
          <cell r="A306" t="str">
            <v>07035</v>
          </cell>
          <cell r="B306" t="str">
            <v>Starbuck</v>
          </cell>
          <cell r="C306">
            <v>28.9</v>
          </cell>
          <cell r="D306">
            <v>28.9</v>
          </cell>
          <cell r="E306">
            <v>0</v>
          </cell>
        </row>
        <row r="307">
          <cell r="A307" t="str">
            <v>38304</v>
          </cell>
          <cell r="B307" t="str">
            <v>Steptoe</v>
          </cell>
          <cell r="C307">
            <v>28.8</v>
          </cell>
          <cell r="D307">
            <v>28.8</v>
          </cell>
          <cell r="E307">
            <v>0</v>
          </cell>
        </row>
        <row r="308">
          <cell r="A308" t="str">
            <v>33205</v>
          </cell>
          <cell r="B308" t="str">
            <v>Evergreen (Stev)</v>
          </cell>
          <cell r="C308">
            <v>27.699999999999996</v>
          </cell>
          <cell r="D308">
            <v>27.699999999999996</v>
          </cell>
          <cell r="E308">
            <v>0</v>
          </cell>
        </row>
        <row r="309">
          <cell r="A309" t="str">
            <v>36101</v>
          </cell>
          <cell r="B309" t="str">
            <v>Dixie</v>
          </cell>
          <cell r="C309">
            <v>27.6</v>
          </cell>
          <cell r="D309">
            <v>27.6</v>
          </cell>
          <cell r="E309">
            <v>0</v>
          </cell>
        </row>
        <row r="310">
          <cell r="A310" t="str">
            <v>20403</v>
          </cell>
          <cell r="B310" t="str">
            <v>Roosevelt</v>
          </cell>
          <cell r="C310">
            <v>26.900000000000002</v>
          </cell>
          <cell r="D310">
            <v>26.900000000000002</v>
          </cell>
          <cell r="E310">
            <v>0</v>
          </cell>
        </row>
        <row r="311">
          <cell r="A311" t="str">
            <v>09102</v>
          </cell>
          <cell r="B311" t="str">
            <v>Palisades</v>
          </cell>
          <cell r="C311">
            <v>24.8</v>
          </cell>
          <cell r="D311">
            <v>24.8</v>
          </cell>
          <cell r="E311">
            <v>0</v>
          </cell>
        </row>
        <row r="312">
          <cell r="A312" t="str">
            <v>16020</v>
          </cell>
          <cell r="B312" t="str">
            <v>Queets-Clearwater</v>
          </cell>
          <cell r="C312">
            <v>24.669999999999998</v>
          </cell>
          <cell r="D312">
            <v>20.9</v>
          </cell>
          <cell r="E312">
            <v>3.77</v>
          </cell>
        </row>
        <row r="313">
          <cell r="A313" t="str">
            <v>28010</v>
          </cell>
          <cell r="B313" t="str">
            <v>Shaw</v>
          </cell>
          <cell r="C313">
            <v>14</v>
          </cell>
          <cell r="D313">
            <v>14</v>
          </cell>
          <cell r="E313">
            <v>0</v>
          </cell>
        </row>
        <row r="314">
          <cell r="A314" t="str">
            <v>01122</v>
          </cell>
          <cell r="B314" t="str">
            <v>Benge</v>
          </cell>
          <cell r="C314">
            <v>11.65</v>
          </cell>
          <cell r="D314">
            <v>11.65</v>
          </cell>
          <cell r="E314">
            <v>0</v>
          </cell>
        </row>
        <row r="315">
          <cell r="A315" t="str">
            <v>04069</v>
          </cell>
          <cell r="B315" t="str">
            <v>Stehekin</v>
          </cell>
          <cell r="C315">
            <v>7.2</v>
          </cell>
          <cell r="D315">
            <v>7.2</v>
          </cell>
          <cell r="E315">
            <v>0</v>
          </cell>
        </row>
        <row r="316">
          <cell r="A316" t="str">
            <v>11054</v>
          </cell>
          <cell r="B316" t="str">
            <v>Star</v>
          </cell>
          <cell r="C316">
            <v>4</v>
          </cell>
          <cell r="D316">
            <v>4</v>
          </cell>
          <cell r="E3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I788"/>
  <sheetViews>
    <sheetView showZeros="0" tabSelected="1" zoomScaleNormal="100" zoomScaleSheetLayoutView="100" workbookViewId="0">
      <pane xSplit="3" ySplit="8" topLeftCell="D9" activePane="bottomRight" state="frozen"/>
      <selection pane="topRight" activeCell="D1" sqref="D1"/>
      <selection pane="bottomLeft" activeCell="A8" sqref="A8"/>
      <selection pane="bottomRight"/>
    </sheetView>
  </sheetViews>
  <sheetFormatPr defaultColWidth="9.140625" defaultRowHeight="12"/>
  <cols>
    <col min="1" max="1" width="14.42578125" style="52" bestFit="1" customWidth="1"/>
    <col min="2" max="2" width="6.140625" style="52" hidden="1" customWidth="1"/>
    <col min="3" max="3" width="15.7109375" style="52" customWidth="1"/>
    <col min="4" max="4" width="12.7109375" style="95" customWidth="1"/>
    <col min="5" max="5" width="11.85546875" style="52" bestFit="1" customWidth="1"/>
    <col min="6" max="6" width="10.42578125" style="52" bestFit="1" customWidth="1"/>
    <col min="7" max="7" width="8.85546875" style="52" bestFit="1" customWidth="1"/>
    <col min="8" max="8" width="9.140625" style="52" customWidth="1"/>
    <col min="9" max="9" width="12.7109375" style="95" customWidth="1"/>
    <col min="10" max="10" width="11.85546875" style="52" bestFit="1" customWidth="1"/>
    <col min="11" max="11" width="10.42578125" style="52" bestFit="1" customWidth="1"/>
    <col min="12" max="12" width="8.85546875" style="52" bestFit="1" customWidth="1"/>
    <col min="13" max="13" width="9.140625" style="52" customWidth="1"/>
    <col min="14" max="14" width="12.7109375" style="95" customWidth="1"/>
    <col min="15" max="15" width="11.85546875" style="52" bestFit="1" customWidth="1"/>
    <col min="16" max="16" width="10.42578125" style="52" bestFit="1" customWidth="1"/>
    <col min="17" max="17" width="8.85546875" style="52" bestFit="1" customWidth="1"/>
    <col min="18" max="18" width="9.140625" style="52" customWidth="1"/>
    <col min="19" max="19" width="12.7109375" style="95" hidden="1" customWidth="1"/>
    <col min="20" max="20" width="11.85546875" style="52" hidden="1" customWidth="1"/>
    <col min="21" max="21" width="9.42578125" style="52" hidden="1" customWidth="1"/>
    <col min="22" max="22" width="8.85546875" style="52" hidden="1" customWidth="1"/>
    <col min="23" max="23" width="9.140625" style="52" hidden="1" customWidth="1"/>
    <col min="24" max="24" width="12.7109375" style="95" hidden="1" customWidth="1"/>
    <col min="25" max="25" width="11.85546875" style="52" hidden="1" customWidth="1"/>
    <col min="26" max="26" width="9.42578125" style="52" hidden="1" customWidth="1"/>
    <col min="27" max="27" width="8.85546875" style="52" hidden="1" customWidth="1"/>
    <col min="28" max="28" width="9.140625" style="52" hidden="1" customWidth="1"/>
    <col min="29" max="29" width="12.7109375" style="95" hidden="1" customWidth="1"/>
    <col min="30" max="30" width="11.85546875" style="52" hidden="1" customWidth="1"/>
    <col min="31" max="31" width="9.42578125" style="52" hidden="1" customWidth="1"/>
    <col min="32" max="32" width="8.85546875" style="52" hidden="1" customWidth="1"/>
    <col min="33" max="33" width="9.140625" style="52" hidden="1" customWidth="1"/>
    <col min="34" max="34" width="11.42578125" style="95" hidden="1" customWidth="1"/>
    <col min="35" max="35" width="11.85546875" style="52" hidden="1" customWidth="1"/>
    <col min="36" max="36" width="9.42578125" style="52" hidden="1" customWidth="1"/>
    <col min="37" max="37" width="8.85546875" style="52" hidden="1" customWidth="1"/>
    <col min="38" max="38" width="9.140625" style="52" hidden="1" customWidth="1"/>
    <col min="39" max="39" width="11.42578125" style="95" hidden="1" customWidth="1"/>
    <col min="40" max="40" width="11.85546875" style="52" hidden="1" customWidth="1"/>
    <col min="41" max="41" width="9.42578125" style="52" hidden="1" customWidth="1"/>
    <col min="42" max="42" width="8.85546875" style="52" hidden="1" customWidth="1"/>
    <col min="43" max="43" width="9.140625" style="52" hidden="1" customWidth="1"/>
    <col min="44" max="44" width="11.5703125" style="95" hidden="1" customWidth="1"/>
    <col min="45" max="45" width="10.42578125" style="52" hidden="1" customWidth="1"/>
    <col min="46" max="46" width="9.140625" style="79" hidden="1" customWidth="1"/>
    <col min="47" max="48" width="10.28515625" style="52" hidden="1" customWidth="1"/>
    <col min="49" max="49" width="11.5703125" style="95" hidden="1" customWidth="1"/>
    <col min="50" max="50" width="10.42578125" style="52" hidden="1" customWidth="1"/>
    <col min="51" max="51" width="9.140625" style="52" hidden="1" customWidth="1"/>
    <col min="52" max="52" width="10.28515625" style="52" hidden="1" customWidth="1"/>
    <col min="53" max="53" width="11.5703125" style="95" hidden="1" customWidth="1"/>
    <col min="54" max="54" width="9.140625" style="12" customWidth="1"/>
    <col min="55" max="16384" width="9.140625" style="12"/>
  </cols>
  <sheetData>
    <row r="1" spans="1:53">
      <c r="A1" s="101"/>
      <c r="B1" s="102"/>
      <c r="C1" s="103"/>
      <c r="D1" s="1" t="s">
        <v>0</v>
      </c>
      <c r="E1" s="2"/>
      <c r="F1" s="2"/>
      <c r="G1" s="2"/>
      <c r="H1" s="3"/>
      <c r="I1" s="1" t="s">
        <v>1</v>
      </c>
      <c r="J1" s="2"/>
      <c r="K1" s="2"/>
      <c r="L1" s="2"/>
      <c r="M1" s="3"/>
      <c r="N1" s="1" t="s">
        <v>2</v>
      </c>
      <c r="O1" s="2"/>
      <c r="P1" s="2"/>
      <c r="Q1" s="2"/>
      <c r="R1" s="3"/>
      <c r="S1" s="7" t="s">
        <v>3</v>
      </c>
      <c r="T1" s="5"/>
      <c r="U1" s="5"/>
      <c r="V1" s="5"/>
      <c r="W1" s="6"/>
      <c r="X1" s="4" t="s">
        <v>4</v>
      </c>
      <c r="Y1" s="5"/>
      <c r="Z1" s="5"/>
      <c r="AA1" s="5"/>
      <c r="AB1" s="6"/>
      <c r="AC1" s="4" t="s">
        <v>5</v>
      </c>
      <c r="AD1" s="5"/>
      <c r="AE1" s="5"/>
      <c r="AF1" s="5"/>
      <c r="AG1" s="6"/>
      <c r="AH1" s="4" t="s">
        <v>6</v>
      </c>
      <c r="AI1" s="5"/>
      <c r="AJ1" s="5"/>
      <c r="AK1" s="5"/>
      <c r="AL1" s="6"/>
      <c r="AM1" s="7" t="s">
        <v>7</v>
      </c>
      <c r="AN1" s="5"/>
      <c r="AO1" s="5"/>
      <c r="AP1" s="5"/>
      <c r="AQ1" s="6"/>
      <c r="AR1" s="7" t="s">
        <v>8</v>
      </c>
      <c r="AS1" s="5"/>
      <c r="AT1" s="5"/>
      <c r="AU1" s="6"/>
      <c r="AV1" s="6"/>
      <c r="AW1" s="8" t="s">
        <v>9</v>
      </c>
      <c r="AX1" s="9"/>
      <c r="AY1" s="10"/>
      <c r="AZ1" s="11"/>
      <c r="BA1" s="8" t="s">
        <v>10</v>
      </c>
    </row>
    <row r="2" spans="1:53" ht="30" customHeight="1">
      <c r="A2" s="13"/>
      <c r="B2" s="100" t="s">
        <v>11</v>
      </c>
      <c r="C2" s="24"/>
      <c r="D2" s="96"/>
      <c r="E2" s="15"/>
      <c r="F2" s="16" t="s">
        <v>12</v>
      </c>
      <c r="G2" s="17" t="s">
        <v>13</v>
      </c>
      <c r="H2" s="18" t="s">
        <v>13</v>
      </c>
      <c r="I2" s="14"/>
      <c r="J2" s="15"/>
      <c r="K2" s="16" t="s">
        <v>12</v>
      </c>
      <c r="L2" s="17" t="s">
        <v>13</v>
      </c>
      <c r="M2" s="18" t="s">
        <v>13</v>
      </c>
      <c r="N2" s="14"/>
      <c r="O2" s="15"/>
      <c r="P2" s="16" t="s">
        <v>12</v>
      </c>
      <c r="Q2" s="17" t="s">
        <v>13</v>
      </c>
      <c r="R2" s="18" t="s">
        <v>13</v>
      </c>
      <c r="S2" s="99" t="s">
        <v>14</v>
      </c>
      <c r="T2" s="15"/>
      <c r="U2" s="16" t="s">
        <v>12</v>
      </c>
      <c r="V2" s="17" t="s">
        <v>13</v>
      </c>
      <c r="W2" s="18" t="s">
        <v>13</v>
      </c>
      <c r="X2" s="19" t="s">
        <v>14</v>
      </c>
      <c r="Y2" s="20"/>
      <c r="Z2" s="16" t="s">
        <v>12</v>
      </c>
      <c r="AA2" s="17" t="s">
        <v>13</v>
      </c>
      <c r="AB2" s="18" t="s">
        <v>13</v>
      </c>
      <c r="AC2" s="19" t="s">
        <v>14</v>
      </c>
      <c r="AD2" s="15"/>
      <c r="AE2" s="16" t="s">
        <v>12</v>
      </c>
      <c r="AF2" s="17" t="s">
        <v>13</v>
      </c>
      <c r="AG2" s="18" t="s">
        <v>13</v>
      </c>
      <c r="AH2" s="19" t="s">
        <v>14</v>
      </c>
      <c r="AI2" s="15"/>
      <c r="AJ2" s="16" t="s">
        <v>12</v>
      </c>
      <c r="AK2" s="17" t="s">
        <v>13</v>
      </c>
      <c r="AL2" s="18" t="s">
        <v>13</v>
      </c>
      <c r="AM2" s="19" t="s">
        <v>14</v>
      </c>
      <c r="AN2" s="15"/>
      <c r="AO2" s="16" t="s">
        <v>12</v>
      </c>
      <c r="AP2" s="17" t="s">
        <v>13</v>
      </c>
      <c r="AQ2" s="18" t="s">
        <v>13</v>
      </c>
      <c r="AR2" s="19" t="s">
        <v>14</v>
      </c>
      <c r="AS2" s="15"/>
      <c r="AT2" s="16" t="s">
        <v>12</v>
      </c>
      <c r="AU2" s="17" t="s">
        <v>13</v>
      </c>
      <c r="AV2" s="18" t="s">
        <v>13</v>
      </c>
      <c r="AW2" s="21"/>
      <c r="AX2" s="15"/>
      <c r="AY2" s="17" t="s">
        <v>12</v>
      </c>
      <c r="AZ2" s="18" t="s">
        <v>13</v>
      </c>
      <c r="BA2" s="21"/>
    </row>
    <row r="3" spans="1:53">
      <c r="A3" s="22"/>
      <c r="B3" s="23"/>
      <c r="C3" s="24"/>
      <c r="D3" s="97" t="s">
        <v>15</v>
      </c>
      <c r="E3" s="26" t="s">
        <v>16</v>
      </c>
      <c r="F3" s="27" t="s">
        <v>17</v>
      </c>
      <c r="G3" s="28" t="s">
        <v>18</v>
      </c>
      <c r="H3" s="28" t="s">
        <v>18</v>
      </c>
      <c r="I3" s="25" t="s">
        <v>15</v>
      </c>
      <c r="J3" s="26" t="s">
        <v>16</v>
      </c>
      <c r="K3" s="27" t="s">
        <v>17</v>
      </c>
      <c r="L3" s="28" t="s">
        <v>19</v>
      </c>
      <c r="M3" s="28" t="s">
        <v>19</v>
      </c>
      <c r="N3" s="25" t="s">
        <v>15</v>
      </c>
      <c r="O3" s="26" t="s">
        <v>16</v>
      </c>
      <c r="P3" s="27" t="s">
        <v>17</v>
      </c>
      <c r="Q3" s="28" t="s">
        <v>20</v>
      </c>
      <c r="R3" s="30" t="s">
        <v>20</v>
      </c>
      <c r="S3" s="31" t="s">
        <v>15</v>
      </c>
      <c r="T3" s="26" t="s">
        <v>16</v>
      </c>
      <c r="U3" s="27" t="s">
        <v>17</v>
      </c>
      <c r="V3" s="28" t="s">
        <v>21</v>
      </c>
      <c r="W3" s="28" t="s">
        <v>21</v>
      </c>
      <c r="X3" s="25" t="s">
        <v>15</v>
      </c>
      <c r="Y3" s="29" t="s">
        <v>16</v>
      </c>
      <c r="Z3" s="27" t="s">
        <v>17</v>
      </c>
      <c r="AA3" s="28" t="s">
        <v>22</v>
      </c>
      <c r="AB3" s="28" t="s">
        <v>22</v>
      </c>
      <c r="AC3" s="25" t="s">
        <v>15</v>
      </c>
      <c r="AD3" s="26" t="s">
        <v>16</v>
      </c>
      <c r="AE3" s="27" t="s">
        <v>17</v>
      </c>
      <c r="AF3" s="28" t="s">
        <v>23</v>
      </c>
      <c r="AG3" s="28" t="s">
        <v>23</v>
      </c>
      <c r="AH3" s="25" t="s">
        <v>15</v>
      </c>
      <c r="AI3" s="26" t="s">
        <v>16</v>
      </c>
      <c r="AJ3" s="27" t="s">
        <v>17</v>
      </c>
      <c r="AK3" s="28" t="s">
        <v>24</v>
      </c>
      <c r="AL3" s="30" t="s">
        <v>24</v>
      </c>
      <c r="AM3" s="31" t="s">
        <v>15</v>
      </c>
      <c r="AN3" s="26" t="s">
        <v>16</v>
      </c>
      <c r="AO3" s="27" t="s">
        <v>17</v>
      </c>
      <c r="AP3" s="28" t="s">
        <v>25</v>
      </c>
      <c r="AQ3" s="30" t="s">
        <v>25</v>
      </c>
      <c r="AR3" s="31" t="s">
        <v>15</v>
      </c>
      <c r="AS3" s="26" t="s">
        <v>16</v>
      </c>
      <c r="AT3" s="27" t="s">
        <v>17</v>
      </c>
      <c r="AU3" s="28" t="s">
        <v>26</v>
      </c>
      <c r="AV3" s="30" t="s">
        <v>26</v>
      </c>
      <c r="AW3" s="31" t="s">
        <v>15</v>
      </c>
      <c r="AX3" s="26" t="s">
        <v>16</v>
      </c>
      <c r="AY3" s="32" t="s">
        <v>17</v>
      </c>
      <c r="AZ3" s="30" t="s">
        <v>27</v>
      </c>
      <c r="BA3" s="31" t="s">
        <v>15</v>
      </c>
    </row>
    <row r="4" spans="1:53">
      <c r="A4" s="33" t="s">
        <v>28</v>
      </c>
      <c r="B4" s="34"/>
      <c r="C4" s="35" t="s">
        <v>29</v>
      </c>
      <c r="D4" s="98" t="s">
        <v>30</v>
      </c>
      <c r="E4" s="37" t="s">
        <v>31</v>
      </c>
      <c r="F4" s="38" t="s">
        <v>32</v>
      </c>
      <c r="G4" s="39" t="s">
        <v>33</v>
      </c>
      <c r="H4" s="40" t="s">
        <v>34</v>
      </c>
      <c r="I4" s="36" t="s">
        <v>30</v>
      </c>
      <c r="J4" s="37" t="s">
        <v>31</v>
      </c>
      <c r="K4" s="38" t="s">
        <v>32</v>
      </c>
      <c r="L4" s="39" t="s">
        <v>34</v>
      </c>
      <c r="M4" s="40" t="s">
        <v>35</v>
      </c>
      <c r="N4" s="36" t="s">
        <v>30</v>
      </c>
      <c r="O4" s="37" t="s">
        <v>31</v>
      </c>
      <c r="P4" s="38" t="s">
        <v>32</v>
      </c>
      <c r="Q4" s="39" t="s">
        <v>35</v>
      </c>
      <c r="R4" s="40" t="s">
        <v>36</v>
      </c>
      <c r="S4" s="43" t="s">
        <v>30</v>
      </c>
      <c r="T4" s="37" t="s">
        <v>31</v>
      </c>
      <c r="U4" s="38" t="s">
        <v>32</v>
      </c>
      <c r="V4" s="39" t="s">
        <v>36</v>
      </c>
      <c r="W4" s="40" t="s">
        <v>37</v>
      </c>
      <c r="X4" s="36" t="s">
        <v>30</v>
      </c>
      <c r="Y4" s="37" t="s">
        <v>31</v>
      </c>
      <c r="Z4" s="38" t="s">
        <v>32</v>
      </c>
      <c r="AA4" s="41" t="s">
        <v>37</v>
      </c>
      <c r="AB4" s="42" t="s">
        <v>38</v>
      </c>
      <c r="AC4" s="36" t="s">
        <v>30</v>
      </c>
      <c r="AD4" s="37" t="s">
        <v>31</v>
      </c>
      <c r="AE4" s="38" t="s">
        <v>32</v>
      </c>
      <c r="AF4" s="39" t="s">
        <v>38</v>
      </c>
      <c r="AG4" s="40" t="s">
        <v>39</v>
      </c>
      <c r="AH4" s="36" t="s">
        <v>30</v>
      </c>
      <c r="AI4" s="37" t="s">
        <v>31</v>
      </c>
      <c r="AJ4" s="38" t="s">
        <v>32</v>
      </c>
      <c r="AK4" s="39" t="s">
        <v>39</v>
      </c>
      <c r="AL4" s="40" t="s">
        <v>40</v>
      </c>
      <c r="AM4" s="43" t="s">
        <v>30</v>
      </c>
      <c r="AN4" s="37" t="s">
        <v>31</v>
      </c>
      <c r="AO4" s="38" t="s">
        <v>32</v>
      </c>
      <c r="AP4" s="39" t="s">
        <v>40</v>
      </c>
      <c r="AQ4" s="40" t="s">
        <v>41</v>
      </c>
      <c r="AR4" s="43" t="s">
        <v>30</v>
      </c>
      <c r="AS4" s="37" t="s">
        <v>31</v>
      </c>
      <c r="AT4" s="38" t="s">
        <v>32</v>
      </c>
      <c r="AU4" s="39" t="s">
        <v>41</v>
      </c>
      <c r="AV4" s="40" t="s">
        <v>42</v>
      </c>
      <c r="AW4" s="43" t="s">
        <v>30</v>
      </c>
      <c r="AX4" s="37" t="s">
        <v>31</v>
      </c>
      <c r="AY4" s="44" t="s">
        <v>32</v>
      </c>
      <c r="AZ4" s="40" t="s">
        <v>42</v>
      </c>
      <c r="BA4" s="43" t="s">
        <v>30</v>
      </c>
    </row>
    <row r="5" spans="1:53" ht="4.5" customHeight="1">
      <c r="A5" s="45"/>
      <c r="B5" s="46"/>
      <c r="C5" s="46"/>
      <c r="D5" s="47"/>
      <c r="E5" s="46"/>
      <c r="F5" s="46"/>
      <c r="G5" s="46"/>
      <c r="H5" s="46"/>
      <c r="I5" s="47"/>
      <c r="J5" s="46"/>
      <c r="K5" s="46"/>
      <c r="L5" s="46"/>
      <c r="M5" s="46"/>
      <c r="N5" s="47"/>
      <c r="O5" s="46"/>
      <c r="P5" s="46"/>
      <c r="Q5" s="46"/>
      <c r="R5" s="48"/>
      <c r="S5" s="47"/>
      <c r="T5" s="46"/>
      <c r="U5" s="46"/>
      <c r="V5" s="46"/>
      <c r="W5" s="46"/>
      <c r="X5" s="47"/>
      <c r="Y5" s="46"/>
      <c r="Z5" s="46"/>
      <c r="AA5" s="46"/>
      <c r="AB5" s="46"/>
      <c r="AC5" s="47"/>
      <c r="AD5" s="46"/>
      <c r="AE5" s="46"/>
      <c r="AF5" s="46"/>
      <c r="AG5" s="46"/>
      <c r="AH5" s="47"/>
      <c r="AI5" s="46"/>
      <c r="AJ5" s="46"/>
      <c r="AK5" s="46"/>
      <c r="AL5" s="48"/>
      <c r="AM5" s="47"/>
      <c r="AN5" s="46"/>
      <c r="AO5" s="46"/>
      <c r="AP5" s="46"/>
      <c r="AQ5" s="48"/>
      <c r="AR5" s="47"/>
      <c r="AS5" s="46"/>
      <c r="AT5" s="49"/>
      <c r="AU5" s="46"/>
      <c r="AV5" s="50"/>
      <c r="AW5" s="47"/>
      <c r="AX5" s="46"/>
      <c r="AY5" s="46"/>
      <c r="AZ5" s="48"/>
      <c r="BA5" s="47"/>
    </row>
    <row r="6" spans="1:53">
      <c r="A6" s="51" t="s">
        <v>43</v>
      </c>
      <c r="B6" s="23"/>
      <c r="D6" s="53">
        <f>SUM(D10:D518)/2</f>
        <v>1462883531.7800012</v>
      </c>
      <c r="E6" s="54">
        <f>SUM(E10:E518)/2</f>
        <v>1074908.9500000002</v>
      </c>
      <c r="F6" s="49">
        <f>D6/E6</f>
        <v>1360.9371582402407</v>
      </c>
      <c r="G6" s="55">
        <f>SUM(D6-I6)/ABS(I6)</f>
        <v>0.1817758853724068</v>
      </c>
      <c r="H6" s="55">
        <f>SUM(D6-N6)/ABS(N6)</f>
        <v>0.32883860532023257</v>
      </c>
      <c r="I6" s="53">
        <f>SUM(I10:I518)/2</f>
        <v>1237868829.3500001</v>
      </c>
      <c r="J6" s="54">
        <f>SUM(J10:J518)/2</f>
        <v>1051082.9170000004</v>
      </c>
      <c r="K6" s="49">
        <f>I6/J6</f>
        <v>1177.7080659660267</v>
      </c>
      <c r="L6" s="55">
        <f>SUM(I6-N6)/ABS(N6)</f>
        <v>0.12444213980680664</v>
      </c>
      <c r="M6" s="55">
        <f>SUM(I6-S6)/ABS(S6)</f>
        <v>0.18158552215484458</v>
      </c>
      <c r="N6" s="53">
        <f>SUM(N10:N518)/2</f>
        <v>1100873744.8800004</v>
      </c>
      <c r="O6" s="54">
        <f>SUM(O10:O518)/2</f>
        <v>1037834.9710000004</v>
      </c>
      <c r="P6" s="49">
        <f>N6/O6</f>
        <v>1060.7406530339397</v>
      </c>
      <c r="Q6" s="55">
        <f>SUM(N6-S6)/ABS(S6)</f>
        <v>5.081931770882929E-2</v>
      </c>
      <c r="R6" s="56">
        <f>SUM(N6-X6)/ABS(X6)</f>
        <v>3.8329203046865823E-2</v>
      </c>
      <c r="S6" s="53">
        <f>SUM(S10:S518)/2+3.43</f>
        <v>1047633714.3099996</v>
      </c>
      <c r="T6" s="54">
        <f>SUM(T10:T518)/2</f>
        <v>1018977.4520000007</v>
      </c>
      <c r="U6" s="49">
        <f>S6/T6</f>
        <v>1028.1225676326337</v>
      </c>
      <c r="V6" s="55">
        <f>SUM(S6-X6)/ABS(X6)</f>
        <v>-1.1886072564022222E-2</v>
      </c>
      <c r="W6" s="55">
        <f>SUM(S6-AC6)/ABS(AC6)</f>
        <v>3.4533641198499609E-2</v>
      </c>
      <c r="X6" s="53">
        <f>SUM(X10:X518)/2+1</f>
        <v>1060235753.4100016</v>
      </c>
      <c r="Y6" s="54">
        <f>SUM(Y10:Y518)/2</f>
        <v>1015428.2967777776</v>
      </c>
      <c r="Z6" s="49">
        <f>X6/Y6</f>
        <v>1044.1266574650419</v>
      </c>
      <c r="AA6" s="55">
        <f>SUM(X6-AC6)/ABS(AC6)</f>
        <v>4.6978098854425339E-2</v>
      </c>
      <c r="AB6" s="55">
        <f>SUM(X6-AH6)/ABS(AH6)</f>
        <v>7.3844604803791875E-2</v>
      </c>
      <c r="AC6" s="53">
        <f>SUM(AC10:AC518)/2+11.59</f>
        <v>1012662781.1700001</v>
      </c>
      <c r="AD6" s="54">
        <f>SUM(AD10:AD518)/2</f>
        <v>1017158.4233333332</v>
      </c>
      <c r="AE6" s="49">
        <f>AC6/AD6</f>
        <v>995.58019472659873</v>
      </c>
      <c r="AF6" s="55">
        <f>SUM(AC6-AH6)/ABS(AH6)</f>
        <v>2.5661000911827221E-2</v>
      </c>
      <c r="AG6" s="55">
        <f>SUM(AC6-AM6)/ABS(AM6)</f>
        <v>0.26338075637694447</v>
      </c>
      <c r="AH6" s="53">
        <f>SUM(AH10:AH518)/2+11.86</f>
        <v>987326982.56999969</v>
      </c>
      <c r="AI6" s="54">
        <f>SUM(AI10:AI518)/2</f>
        <v>1012356.6899999998</v>
      </c>
      <c r="AJ6" s="49">
        <f>AH6/AI6</f>
        <v>975.27580182237932</v>
      </c>
      <c r="AK6" s="55">
        <f>SUM(AH6-AM6)/ABS(AM6)</f>
        <v>0.23177224760791429</v>
      </c>
      <c r="AL6" s="56">
        <f>SUM(AH6-AR6)/ABS(AR6)</f>
        <v>0.41847140544840761</v>
      </c>
      <c r="AM6" s="53">
        <f>SUM(AM10:AM518)/2</f>
        <v>801549949.25999987</v>
      </c>
      <c r="AN6" s="54">
        <f>SUM(AN10:AN518)/2</f>
        <v>996431.60555555532</v>
      </c>
      <c r="AO6" s="49">
        <f>AM6/AN6</f>
        <v>804.42043868439907</v>
      </c>
      <c r="AP6" s="55">
        <f>SUM(AM6-AR6)/ABS(AR6)</f>
        <v>0.15156954396647648</v>
      </c>
      <c r="AQ6" s="56">
        <f>SUM(AM6-AW6)/ABS(AW6)</f>
        <v>0.23848391626367507</v>
      </c>
      <c r="AR6" s="53">
        <f>SUM(AR10:AR518)/2</f>
        <v>696049972.37000036</v>
      </c>
      <c r="AS6" s="54">
        <f>SUM(AS10:AS518)/2</f>
        <v>994250.35999999894</v>
      </c>
      <c r="AT6" s="57">
        <f>AR6/AS6</f>
        <v>700.0751524696467</v>
      </c>
      <c r="AU6" s="55">
        <f>SUM(AR6-AW6)/ABS(AW6)</f>
        <v>7.5474705589928984E-2</v>
      </c>
      <c r="AV6" s="56">
        <f>SUM(AR6-BA6)/ABS(BA6)</f>
        <v>0.1384971567182654</v>
      </c>
      <c r="AW6" s="53">
        <f>SUM(AW10:AW518)/2</f>
        <v>647202550.41999972</v>
      </c>
      <c r="AX6" s="54">
        <f>SUM(AX10:AX518)/2</f>
        <v>988619.17000000027</v>
      </c>
      <c r="AY6" s="57">
        <f>AW6/AX6</f>
        <v>654.65304543912453</v>
      </c>
      <c r="AZ6" s="56">
        <f>SUM(AW6-BA6)/ABS(BA6)</f>
        <v>5.8599659109385374E-2</v>
      </c>
      <c r="BA6" s="53">
        <f>SUM(BA10:BA518)/2+1</f>
        <v>611376118.30000043</v>
      </c>
    </row>
    <row r="7" spans="1:53" hidden="1">
      <c r="A7" s="58" t="s">
        <v>11</v>
      </c>
      <c r="B7" s="59">
        <v>1</v>
      </c>
      <c r="C7" s="60">
        <f>1+B7</f>
        <v>2</v>
      </c>
      <c r="D7" s="60">
        <f t="shared" ref="D7:BA7" si="0">1+C7</f>
        <v>3</v>
      </c>
      <c r="E7" s="60">
        <f t="shared" si="0"/>
        <v>4</v>
      </c>
      <c r="F7" s="60">
        <f t="shared" si="0"/>
        <v>5</v>
      </c>
      <c r="G7" s="60">
        <f t="shared" si="0"/>
        <v>6</v>
      </c>
      <c r="H7" s="60">
        <f t="shared" si="0"/>
        <v>7</v>
      </c>
      <c r="I7" s="60">
        <f t="shared" si="0"/>
        <v>8</v>
      </c>
      <c r="J7" s="60">
        <f t="shared" si="0"/>
        <v>9</v>
      </c>
      <c r="K7" s="60">
        <f t="shared" si="0"/>
        <v>10</v>
      </c>
      <c r="L7" s="60">
        <f t="shared" si="0"/>
        <v>11</v>
      </c>
      <c r="M7" s="60">
        <f t="shared" si="0"/>
        <v>12</v>
      </c>
      <c r="N7" s="60">
        <f t="shared" si="0"/>
        <v>13</v>
      </c>
      <c r="O7" s="60">
        <f t="shared" si="0"/>
        <v>14</v>
      </c>
      <c r="P7" s="60">
        <f t="shared" si="0"/>
        <v>15</v>
      </c>
      <c r="Q7" s="60">
        <f t="shared" si="0"/>
        <v>16</v>
      </c>
      <c r="R7" s="61">
        <f t="shared" si="0"/>
        <v>17</v>
      </c>
      <c r="S7" s="60">
        <f t="shared" si="0"/>
        <v>18</v>
      </c>
      <c r="T7" s="60">
        <f t="shared" si="0"/>
        <v>19</v>
      </c>
      <c r="U7" s="60">
        <f t="shared" si="0"/>
        <v>20</v>
      </c>
      <c r="V7" s="60">
        <f t="shared" si="0"/>
        <v>21</v>
      </c>
      <c r="W7" s="60">
        <f t="shared" si="0"/>
        <v>22</v>
      </c>
      <c r="X7" s="60">
        <f t="shared" si="0"/>
        <v>23</v>
      </c>
      <c r="Y7" s="60">
        <f t="shared" si="0"/>
        <v>24</v>
      </c>
      <c r="Z7" s="60">
        <f t="shared" si="0"/>
        <v>25</v>
      </c>
      <c r="AA7" s="60">
        <f t="shared" si="0"/>
        <v>26</v>
      </c>
      <c r="AB7" s="60">
        <f t="shared" si="0"/>
        <v>27</v>
      </c>
      <c r="AC7" s="60">
        <f t="shared" si="0"/>
        <v>28</v>
      </c>
      <c r="AD7" s="60">
        <f t="shared" si="0"/>
        <v>29</v>
      </c>
      <c r="AE7" s="60">
        <f t="shared" si="0"/>
        <v>30</v>
      </c>
      <c r="AF7" s="60">
        <f t="shared" si="0"/>
        <v>31</v>
      </c>
      <c r="AG7" s="60">
        <f t="shared" si="0"/>
        <v>32</v>
      </c>
      <c r="AH7" s="60">
        <f t="shared" si="0"/>
        <v>33</v>
      </c>
      <c r="AI7" s="60">
        <f t="shared" si="0"/>
        <v>34</v>
      </c>
      <c r="AJ7" s="60">
        <f t="shared" si="0"/>
        <v>35</v>
      </c>
      <c r="AK7" s="60">
        <f t="shared" si="0"/>
        <v>36</v>
      </c>
      <c r="AL7" s="60">
        <f t="shared" si="0"/>
        <v>37</v>
      </c>
      <c r="AM7" s="60">
        <f t="shared" si="0"/>
        <v>38</v>
      </c>
      <c r="AN7" s="60">
        <f t="shared" si="0"/>
        <v>39</v>
      </c>
      <c r="AO7" s="60">
        <f t="shared" si="0"/>
        <v>40</v>
      </c>
      <c r="AP7" s="60">
        <f t="shared" si="0"/>
        <v>41</v>
      </c>
      <c r="AQ7" s="60">
        <f t="shared" si="0"/>
        <v>42</v>
      </c>
      <c r="AR7" s="60">
        <f t="shared" si="0"/>
        <v>43</v>
      </c>
      <c r="AS7" s="60">
        <f t="shared" si="0"/>
        <v>44</v>
      </c>
      <c r="AT7" s="60">
        <f t="shared" si="0"/>
        <v>45</v>
      </c>
      <c r="AU7" s="60">
        <f t="shared" si="0"/>
        <v>46</v>
      </c>
      <c r="AV7" s="61">
        <f t="shared" si="0"/>
        <v>47</v>
      </c>
      <c r="AW7" s="60">
        <f t="shared" si="0"/>
        <v>48</v>
      </c>
      <c r="AX7" s="60">
        <f t="shared" si="0"/>
        <v>49</v>
      </c>
      <c r="AY7" s="60">
        <f t="shared" si="0"/>
        <v>50</v>
      </c>
      <c r="AZ7" s="60">
        <f t="shared" si="0"/>
        <v>51</v>
      </c>
      <c r="BA7" s="60">
        <f t="shared" si="0"/>
        <v>52</v>
      </c>
    </row>
    <row r="8" spans="1:53" ht="4.5" customHeight="1">
      <c r="A8" s="62"/>
      <c r="C8" s="63"/>
      <c r="D8" s="64"/>
      <c r="E8" s="65"/>
      <c r="F8" s="66"/>
      <c r="G8" s="65"/>
      <c r="H8" s="65"/>
      <c r="I8" s="64"/>
      <c r="J8" s="65"/>
      <c r="K8" s="66"/>
      <c r="L8" s="65"/>
      <c r="M8" s="65"/>
      <c r="N8" s="64"/>
      <c r="O8" s="65"/>
      <c r="P8" s="66"/>
      <c r="Q8" s="65"/>
      <c r="R8" s="67"/>
      <c r="S8" s="64"/>
      <c r="T8" s="65"/>
      <c r="U8" s="66"/>
      <c r="V8" s="65"/>
      <c r="W8" s="65"/>
      <c r="X8" s="64"/>
      <c r="Y8" s="65"/>
      <c r="Z8" s="66"/>
      <c r="AA8" s="65"/>
      <c r="AB8" s="65"/>
      <c r="AC8" s="64"/>
      <c r="AD8" s="65"/>
      <c r="AE8" s="66"/>
      <c r="AF8" s="65"/>
      <c r="AG8" s="65"/>
      <c r="AH8" s="64"/>
      <c r="AI8" s="65"/>
      <c r="AJ8" s="66"/>
      <c r="AK8" s="65"/>
      <c r="AL8" s="67"/>
      <c r="AM8" s="64"/>
      <c r="AN8" s="65"/>
      <c r="AO8" s="66"/>
      <c r="AP8" s="65"/>
      <c r="AQ8" s="67"/>
      <c r="AR8" s="64"/>
      <c r="AS8" s="65"/>
      <c r="AT8" s="66"/>
      <c r="AU8" s="65"/>
      <c r="AV8" s="67"/>
      <c r="AW8" s="64"/>
      <c r="AX8" s="65"/>
      <c r="AY8" s="66"/>
      <c r="AZ8" s="68"/>
      <c r="BA8" s="64"/>
    </row>
    <row r="9" spans="1:53">
      <c r="A9" s="69" t="s">
        <v>44</v>
      </c>
      <c r="B9" s="70"/>
      <c r="C9" s="59"/>
      <c r="D9" s="47"/>
      <c r="E9" s="59"/>
      <c r="F9" s="49"/>
      <c r="G9" s="59"/>
      <c r="H9" s="59"/>
      <c r="I9" s="47"/>
      <c r="J9" s="59"/>
      <c r="K9" s="49"/>
      <c r="L9" s="59"/>
      <c r="M9" s="59"/>
      <c r="N9" s="47"/>
      <c r="O9" s="59"/>
      <c r="P9" s="49"/>
      <c r="Q9" s="59"/>
      <c r="R9" s="71"/>
      <c r="S9" s="47"/>
      <c r="T9" s="59"/>
      <c r="U9" s="49"/>
      <c r="V9" s="59"/>
      <c r="W9" s="59"/>
      <c r="X9" s="47"/>
      <c r="Y9" s="59"/>
      <c r="Z9" s="49"/>
      <c r="AA9" s="59"/>
      <c r="AB9" s="59"/>
      <c r="AC9" s="47"/>
      <c r="AD9" s="59"/>
      <c r="AE9" s="49"/>
      <c r="AF9" s="59"/>
      <c r="AG9" s="59"/>
      <c r="AH9" s="47"/>
      <c r="AI9" s="59"/>
      <c r="AJ9" s="49"/>
      <c r="AK9" s="59"/>
      <c r="AL9" s="71"/>
      <c r="AM9" s="47"/>
      <c r="AN9" s="59"/>
      <c r="AO9" s="49"/>
      <c r="AP9" s="59"/>
      <c r="AQ9" s="71"/>
      <c r="AR9" s="47"/>
      <c r="AS9" s="59"/>
      <c r="AT9" s="49"/>
      <c r="AU9" s="59"/>
      <c r="AV9" s="71"/>
      <c r="AW9" s="47"/>
      <c r="AX9" s="59"/>
      <c r="AY9" s="49"/>
      <c r="AZ9" s="72"/>
      <c r="BA9" s="47"/>
    </row>
    <row r="10" spans="1:53">
      <c r="A10" s="62"/>
      <c r="B10" s="73" t="s">
        <v>45</v>
      </c>
      <c r="C10" s="73" t="s">
        <v>46</v>
      </c>
      <c r="D10" s="74">
        <v>1065974</v>
      </c>
      <c r="E10" s="75">
        <v>45.69</v>
      </c>
      <c r="F10" s="76">
        <f>D10/E10</f>
        <v>23330.575618297222</v>
      </c>
      <c r="G10" s="77">
        <f>SUM(D10-I10)/ABS(I10)</f>
        <v>0.11920030117091779</v>
      </c>
      <c r="H10" s="77">
        <f>SUM(D10-N10)/ABS(N10)</f>
        <v>0.35876839859986848</v>
      </c>
      <c r="I10" s="74">
        <v>952442.56</v>
      </c>
      <c r="J10" s="75">
        <v>42.500000000000007</v>
      </c>
      <c r="K10" s="76">
        <f>I10/J10</f>
        <v>22410.413176470585</v>
      </c>
      <c r="L10" s="77">
        <f>SUM(I10-N10)/ABS(N10)</f>
        <v>0.2140529243767289</v>
      </c>
      <c r="M10" s="77">
        <f>SUM(I10-S10)/ABS(S10)</f>
        <v>0.54456859146277059</v>
      </c>
      <c r="N10" s="74">
        <v>784514.86</v>
      </c>
      <c r="O10" s="75">
        <v>57.109999999999992</v>
      </c>
      <c r="P10" s="76">
        <f>N10/O10</f>
        <v>13736.908772544215</v>
      </c>
      <c r="Q10" s="77">
        <f>SUM(N10-S10)/ABS(S10)</f>
        <v>0.27224156414410189</v>
      </c>
      <c r="R10" s="78">
        <f>SUM(N10-X10)/ABS(X10)</f>
        <v>0.50195539592861971</v>
      </c>
      <c r="S10" s="74">
        <v>616639.86</v>
      </c>
      <c r="T10" s="75">
        <v>66.97999999999999</v>
      </c>
      <c r="U10" s="76">
        <v>9206.3281576590034</v>
      </c>
      <c r="V10" s="77">
        <v>0.18055834541065111</v>
      </c>
      <c r="W10" s="77">
        <v>-0.34380447701585909</v>
      </c>
      <c r="X10" s="74">
        <v>522329</v>
      </c>
      <c r="Y10" s="75">
        <v>68.681000000000012</v>
      </c>
      <c r="Z10" s="76">
        <v>7605.1455278752483</v>
      </c>
      <c r="AA10" s="77">
        <v>-0.44416510582889768</v>
      </c>
      <c r="AB10" s="77">
        <v>-0.27208418626658964</v>
      </c>
      <c r="AC10" s="74">
        <v>939719.7</v>
      </c>
      <c r="AD10" s="75">
        <v>55.963333333333338</v>
      </c>
      <c r="AE10" s="76">
        <v>16791.703496336886</v>
      </c>
      <c r="AF10" s="77">
        <v>0.30958999042139379</v>
      </c>
      <c r="AG10" s="77">
        <v>0.60926746694178036</v>
      </c>
      <c r="AH10" s="74">
        <v>717567.87</v>
      </c>
      <c r="AI10" s="75">
        <v>59.18</v>
      </c>
      <c r="AJ10" s="76">
        <f>AH10/AI10</f>
        <v>12125.175228117607</v>
      </c>
      <c r="AK10" s="77">
        <f>SUM(AH10-AM10)/ABS(AM10)</f>
        <v>0.22883305363685449</v>
      </c>
      <c r="AL10" s="78">
        <f t="shared" ref="AL10:AL15" si="1">SUM(AH10-AR10)/ABS(AR10)</f>
        <v>0.57582377372757521</v>
      </c>
      <c r="AM10" s="74">
        <v>583942.52</v>
      </c>
      <c r="AN10" s="75">
        <v>58.12</v>
      </c>
      <c r="AO10" s="76">
        <f t="shared" ref="AO10:AO15" si="2">AM10/AN10</f>
        <v>10047.187198898831</v>
      </c>
      <c r="AP10" s="77">
        <f t="shared" ref="AP10:AP15" si="3">SUM(AM10-AR10)/ABS(AR10)</f>
        <v>0.28237417529074998</v>
      </c>
      <c r="AQ10" s="78">
        <f t="shared" ref="AQ10:AQ15" si="4">SUM(AM10-AW10)/ABS(AW10)</f>
        <v>0.34708187232268511</v>
      </c>
      <c r="AR10" s="74">
        <v>455360.48</v>
      </c>
      <c r="AS10" s="75">
        <v>58.35</v>
      </c>
      <c r="AT10" s="79">
        <f t="shared" ref="AT10:AT15" si="5">AR10/AS10</f>
        <v>7803.9499571550978</v>
      </c>
      <c r="AU10" s="77">
        <f>SUM(AR10-AW10)/ABS(AW10)</f>
        <v>5.045929517199154E-2</v>
      </c>
      <c r="AV10" s="78">
        <f t="shared" ref="AV10:AV15" si="6">SUM(AR10-BA10)/ABS(BA10)</f>
        <v>0.24410985530899595</v>
      </c>
      <c r="AW10" s="74">
        <v>433487.03</v>
      </c>
      <c r="AX10" s="75">
        <v>47.61</v>
      </c>
      <c r="AY10" s="79">
        <f t="shared" ref="AY10:AY15" si="7">AW10/AX10</f>
        <v>9104.9575719386685</v>
      </c>
      <c r="AZ10" s="78">
        <f>SUM(AW10-BA10)/ABS(BA10)</f>
        <v>0.18434846645371256</v>
      </c>
      <c r="BA10" s="74">
        <v>366013.08</v>
      </c>
    </row>
    <row r="11" spans="1:53">
      <c r="A11" s="62"/>
      <c r="B11" s="73" t="s">
        <v>47</v>
      </c>
      <c r="C11" s="73" t="s">
        <v>48</v>
      </c>
      <c r="D11" s="74">
        <v>187668.84</v>
      </c>
      <c r="E11" s="75">
        <v>12.7</v>
      </c>
      <c r="F11" s="76">
        <f t="shared" ref="F11:F15" si="8">D11/E11</f>
        <v>14777.074015748032</v>
      </c>
      <c r="G11" s="77">
        <f t="shared" ref="G11:G15" si="9">SUM(D11-I11)/ABS(I11)</f>
        <v>0.38895750127909645</v>
      </c>
      <c r="H11" s="77">
        <f t="shared" ref="H11:H14" si="10">SUM(D11-N11)/ABS(N11)</f>
        <v>0.61209784387130595</v>
      </c>
      <c r="I11" s="74">
        <v>135114.89000000001</v>
      </c>
      <c r="J11" s="75">
        <v>12.8</v>
      </c>
      <c r="K11" s="76">
        <f t="shared" ref="K11:K15" si="11">I11/J11</f>
        <v>10555.850781250001</v>
      </c>
      <c r="L11" s="77">
        <f t="shared" ref="L11:L14" si="12">SUM(I11-N11)/ABS(N11)</f>
        <v>0.16065311025479084</v>
      </c>
      <c r="M11" s="77">
        <f t="shared" ref="M11:M14" si="13">SUM(I11-S11)/ABS(S11)</f>
        <v>0.30166155018802182</v>
      </c>
      <c r="N11" s="74">
        <v>116412.81</v>
      </c>
      <c r="O11" s="75">
        <v>11.65</v>
      </c>
      <c r="P11" s="76">
        <f t="shared" ref="P11:P15" si="14">N11/O11</f>
        <v>9992.5158798283264</v>
      </c>
      <c r="Q11" s="77">
        <f t="shared" ref="Q11:Q14" si="15">SUM(N11-S11)/ABS(S11)</f>
        <v>0.1214905975673268</v>
      </c>
      <c r="R11" s="78">
        <f t="shared" ref="R11:R14" si="16">SUM(N11-X11)/ABS(X11)</f>
        <v>-0.24343557613970002</v>
      </c>
      <c r="S11" s="74">
        <v>103801.86</v>
      </c>
      <c r="T11" s="75">
        <v>11</v>
      </c>
      <c r="U11" s="76">
        <v>9436.5327272727282</v>
      </c>
      <c r="V11" s="77">
        <v>-0.32539387712978046</v>
      </c>
      <c r="W11" s="77">
        <v>-0.44191042145331022</v>
      </c>
      <c r="X11" s="74">
        <v>153870.32</v>
      </c>
      <c r="Y11" s="75">
        <v>9</v>
      </c>
      <c r="Z11" s="76">
        <v>17096.702222222222</v>
      </c>
      <c r="AA11" s="77">
        <v>-0.17271788733222801</v>
      </c>
      <c r="AB11" s="77">
        <v>-0.29354341714638682</v>
      </c>
      <c r="AC11" s="74">
        <v>185994.98</v>
      </c>
      <c r="AD11" s="75">
        <v>10</v>
      </c>
      <c r="AE11" s="76">
        <v>18599.498</v>
      </c>
      <c r="AF11" s="77">
        <v>-0.14605118128872335</v>
      </c>
      <c r="AG11" s="77">
        <v>-7.8916275141869219E-2</v>
      </c>
      <c r="AH11" s="74">
        <v>217805.77</v>
      </c>
      <c r="AI11" s="75">
        <v>6.7799999999999994</v>
      </c>
      <c r="AJ11" s="76">
        <f t="shared" ref="AJ11:AJ15" si="17">AH11/AI11</f>
        <v>32124.744837758113</v>
      </c>
      <c r="AK11" s="77">
        <f t="shared" ref="AK11:AK15" si="18">SUM(AH11-AM11)/ABS(AM11)</f>
        <v>7.8617013895715321E-2</v>
      </c>
      <c r="AL11" s="78">
        <f t="shared" si="1"/>
        <v>0.29980263574849519</v>
      </c>
      <c r="AM11" s="74">
        <v>201930.59</v>
      </c>
      <c r="AN11" s="75">
        <v>8.8899999999999988</v>
      </c>
      <c r="AO11" s="76">
        <f t="shared" si="2"/>
        <v>22714.35208098988</v>
      </c>
      <c r="AP11" s="77">
        <f t="shared" si="3"/>
        <v>0.20506409504325221</v>
      </c>
      <c r="AQ11" s="78">
        <f t="shared" si="4"/>
        <v>0.30092950506969973</v>
      </c>
      <c r="AR11" s="74">
        <v>167568.34</v>
      </c>
      <c r="AS11" s="75">
        <v>5.6099999999999994</v>
      </c>
      <c r="AT11" s="79">
        <f t="shared" si="5"/>
        <v>29869.57932263815</v>
      </c>
      <c r="AU11" s="77">
        <f t="shared" ref="AU11:AU15" si="19">SUM(AR11-AW11)/ABS(AW11)</f>
        <v>7.9552125418695441E-2</v>
      </c>
      <c r="AV11" s="78">
        <f t="shared" si="6"/>
        <v>0.27578142100632952</v>
      </c>
      <c r="AW11" s="74">
        <v>155220.24</v>
      </c>
      <c r="AX11" s="75">
        <v>6.39</v>
      </c>
      <c r="AY11" s="79">
        <f t="shared" si="7"/>
        <v>24291.117370892018</v>
      </c>
      <c r="AZ11" s="78">
        <f t="shared" ref="AZ11:AZ15" si="20">SUM(AW11-BA11)/ABS(BA11)</f>
        <v>0.18176917164748127</v>
      </c>
      <c r="BA11" s="74">
        <v>131345.65</v>
      </c>
    </row>
    <row r="12" spans="1:53">
      <c r="A12" s="62"/>
      <c r="B12" s="73" t="s">
        <v>49</v>
      </c>
      <c r="C12" s="73" t="s">
        <v>50</v>
      </c>
      <c r="D12" s="74">
        <v>10039972.08</v>
      </c>
      <c r="E12" s="75">
        <v>4279.5499999999993</v>
      </c>
      <c r="F12" s="76">
        <f t="shared" si="8"/>
        <v>2346.0345316680496</v>
      </c>
      <c r="G12" s="77">
        <f t="shared" si="9"/>
        <v>-7.3573469281994167E-2</v>
      </c>
      <c r="H12" s="77">
        <f t="shared" si="10"/>
        <v>7.2808361450589595E-2</v>
      </c>
      <c r="I12" s="74">
        <v>10837310.619999999</v>
      </c>
      <c r="J12" s="75">
        <v>4158.1439999999993</v>
      </c>
      <c r="K12" s="76">
        <f t="shared" si="11"/>
        <v>2606.285549514399</v>
      </c>
      <c r="L12" s="77">
        <f t="shared" si="12"/>
        <v>0.15800695023180505</v>
      </c>
      <c r="M12" s="77">
        <f t="shared" si="13"/>
        <v>0.35287183713978165</v>
      </c>
      <c r="N12" s="74">
        <v>9358588.5800000001</v>
      </c>
      <c r="O12" s="75">
        <v>4047.1900000000005</v>
      </c>
      <c r="P12" s="76">
        <f t="shared" si="14"/>
        <v>2312.3669953720973</v>
      </c>
      <c r="Q12" s="77">
        <f t="shared" si="15"/>
        <v>0.16827609443014946</v>
      </c>
      <c r="R12" s="78">
        <f t="shared" si="16"/>
        <v>0.1583763024036462</v>
      </c>
      <c r="S12" s="74">
        <v>8010596.6600000001</v>
      </c>
      <c r="T12" s="75">
        <v>3915.81</v>
      </c>
      <c r="U12" s="76">
        <v>2045.7061655187561</v>
      </c>
      <c r="V12" s="77">
        <v>-8.4738462711865126E-3</v>
      </c>
      <c r="W12" s="77">
        <v>-5.0012052504226072E-2</v>
      </c>
      <c r="X12" s="74">
        <v>8079057.3499999996</v>
      </c>
      <c r="Y12" s="75">
        <v>3808.5623333333328</v>
      </c>
      <c r="Z12" s="76">
        <v>2121.2879409351931</v>
      </c>
      <c r="AA12" s="77">
        <v>-4.1893202793317777E-2</v>
      </c>
      <c r="AB12" s="77">
        <v>-0.2789692253987372</v>
      </c>
      <c r="AC12" s="74">
        <v>8432313.9900000002</v>
      </c>
      <c r="AD12" s="75">
        <v>3764.4450000000002</v>
      </c>
      <c r="AE12" s="76">
        <v>2239.9886278056924</v>
      </c>
      <c r="AF12" s="77">
        <v>-0.24744216750846984</v>
      </c>
      <c r="AG12" s="77">
        <v>-6.3095650565521161E-2</v>
      </c>
      <c r="AH12" s="74">
        <v>11204871.74</v>
      </c>
      <c r="AI12" s="75">
        <v>3655.7499999999995</v>
      </c>
      <c r="AJ12" s="76">
        <f t="shared" si="17"/>
        <v>3064.9994501812216</v>
      </c>
      <c r="AK12" s="77">
        <f t="shared" si="18"/>
        <v>0.2449599339530141</v>
      </c>
      <c r="AL12" s="78">
        <f t="shared" si="1"/>
        <v>0.51074187249253578</v>
      </c>
      <c r="AM12" s="74">
        <v>9000186.6199999992</v>
      </c>
      <c r="AN12" s="75">
        <v>3346.0277777777783</v>
      </c>
      <c r="AO12" s="76">
        <f t="shared" si="2"/>
        <v>2689.812284217604</v>
      </c>
      <c r="AP12" s="77">
        <f t="shared" si="3"/>
        <v>0.21348633903069247</v>
      </c>
      <c r="AQ12" s="78">
        <f t="shared" si="4"/>
        <v>0.59931723151268335</v>
      </c>
      <c r="AR12" s="74">
        <v>7416800.9400000004</v>
      </c>
      <c r="AS12" s="75">
        <v>3335.94</v>
      </c>
      <c r="AT12" s="79">
        <f t="shared" si="5"/>
        <v>2223.3016601018003</v>
      </c>
      <c r="AU12" s="77">
        <f t="shared" si="19"/>
        <v>0.31795239886275478</v>
      </c>
      <c r="AV12" s="78">
        <f t="shared" si="6"/>
        <v>0.80055544050012295</v>
      </c>
      <c r="AW12" s="74">
        <v>5627518.0700000003</v>
      </c>
      <c r="AX12" s="75">
        <v>3124.1</v>
      </c>
      <c r="AY12" s="79">
        <f t="shared" si="7"/>
        <v>1801.3245638743961</v>
      </c>
      <c r="AZ12" s="78">
        <f t="shared" si="20"/>
        <v>0.36617638243520823</v>
      </c>
      <c r="BA12" s="74">
        <v>4119173.88</v>
      </c>
    </row>
    <row r="13" spans="1:53">
      <c r="A13" s="62"/>
      <c r="B13" s="73" t="s">
        <v>51</v>
      </c>
      <c r="C13" s="73" t="s">
        <v>52</v>
      </c>
      <c r="D13" s="74">
        <v>380037.3</v>
      </c>
      <c r="E13" s="75">
        <v>196.24</v>
      </c>
      <c r="F13" s="76">
        <f t="shared" si="8"/>
        <v>1936.594476151651</v>
      </c>
      <c r="G13" s="77">
        <f t="shared" si="9"/>
        <v>5.1837781570787583E-2</v>
      </c>
      <c r="H13" s="77">
        <f t="shared" si="10"/>
        <v>9.5561020651316289E-2</v>
      </c>
      <c r="I13" s="74">
        <v>361307.9</v>
      </c>
      <c r="J13" s="75">
        <v>178.49999999999997</v>
      </c>
      <c r="K13" s="76">
        <f t="shared" si="11"/>
        <v>2024.1338935574233</v>
      </c>
      <c r="L13" s="77">
        <f t="shared" si="12"/>
        <v>4.1568424187267299E-2</v>
      </c>
      <c r="M13" s="77">
        <f t="shared" si="13"/>
        <v>0.76230072914147107</v>
      </c>
      <c r="N13" s="74">
        <v>346888.3</v>
      </c>
      <c r="O13" s="75">
        <v>186.95000000000002</v>
      </c>
      <c r="P13" s="76">
        <f t="shared" si="14"/>
        <v>1855.5137737362929</v>
      </c>
      <c r="Q13" s="77">
        <f t="shared" si="15"/>
        <v>0.69196827420780249</v>
      </c>
      <c r="R13" s="78">
        <f t="shared" si="16"/>
        <v>-5.2753678403860464E-2</v>
      </c>
      <c r="S13" s="74">
        <v>205020.57</v>
      </c>
      <c r="T13" s="75">
        <v>184.14</v>
      </c>
      <c r="U13" s="76">
        <v>1113.3950798305639</v>
      </c>
      <c r="V13" s="77">
        <v>-0.44015125103947339</v>
      </c>
      <c r="W13" s="77">
        <v>-0.60341627053055469</v>
      </c>
      <c r="X13" s="74">
        <v>366207.07</v>
      </c>
      <c r="Y13" s="75">
        <v>194.12300000000005</v>
      </c>
      <c r="Z13" s="76">
        <v>1886.469248878288</v>
      </c>
      <c r="AA13" s="77">
        <v>-0.29162344257125894</v>
      </c>
      <c r="AB13" s="77">
        <v>-0.23657976074012727</v>
      </c>
      <c r="AC13" s="74">
        <v>516966.67</v>
      </c>
      <c r="AD13" s="75">
        <v>210.30722222222226</v>
      </c>
      <c r="AE13" s="76">
        <v>2458.1498654085422</v>
      </c>
      <c r="AF13" s="77">
        <v>7.770398561879116E-2</v>
      </c>
      <c r="AG13" s="77">
        <v>0.64191655076963361</v>
      </c>
      <c r="AH13" s="74">
        <v>479692.64</v>
      </c>
      <c r="AI13" s="75">
        <v>205.35999999999999</v>
      </c>
      <c r="AJ13" s="76">
        <f t="shared" si="17"/>
        <v>2335.8620958317106</v>
      </c>
      <c r="AK13" s="77">
        <f t="shared" si="18"/>
        <v>0.52353203911265622</v>
      </c>
      <c r="AL13" s="78">
        <f t="shared" si="1"/>
        <v>1.0285867227997953</v>
      </c>
      <c r="AM13" s="74">
        <v>314855.63</v>
      </c>
      <c r="AN13" s="75">
        <v>202.24</v>
      </c>
      <c r="AO13" s="76">
        <f t="shared" si="2"/>
        <v>1556.8415249208861</v>
      </c>
      <c r="AP13" s="77">
        <f t="shared" si="3"/>
        <v>0.33150250255406238</v>
      </c>
      <c r="AQ13" s="78">
        <f t="shared" si="4"/>
        <v>-4.3298732066084034E-2</v>
      </c>
      <c r="AR13" s="74">
        <v>236466.42</v>
      </c>
      <c r="AS13" s="75">
        <v>219.63</v>
      </c>
      <c r="AT13" s="79">
        <f t="shared" si="5"/>
        <v>1076.6581068160087</v>
      </c>
      <c r="AU13" s="77">
        <f t="shared" si="19"/>
        <v>-0.28148744287089955</v>
      </c>
      <c r="AV13" s="78">
        <f t="shared" si="6"/>
        <v>-0.27869766460077483</v>
      </c>
      <c r="AW13" s="74">
        <v>329105.48</v>
      </c>
      <c r="AX13" s="75">
        <v>225.91</v>
      </c>
      <c r="AY13" s="79">
        <f t="shared" si="7"/>
        <v>1456.7990792793589</v>
      </c>
      <c r="AZ13" s="78">
        <f t="shared" si="20"/>
        <v>3.8827133116108793E-3</v>
      </c>
      <c r="BA13" s="74">
        <v>327832.59999999998</v>
      </c>
    </row>
    <row r="14" spans="1:53">
      <c r="A14" s="62"/>
      <c r="B14" s="73" t="s">
        <v>53</v>
      </c>
      <c r="C14" s="73" t="s">
        <v>54</v>
      </c>
      <c r="D14" s="74">
        <v>405043.13</v>
      </c>
      <c r="E14" s="75">
        <v>350.43999999999994</v>
      </c>
      <c r="F14" s="76">
        <f t="shared" si="8"/>
        <v>1155.8130635772175</v>
      </c>
      <c r="G14" s="77">
        <f t="shared" si="9"/>
        <v>-0.30171418670863981</v>
      </c>
      <c r="H14" s="77">
        <f t="shared" si="10"/>
        <v>-3.5805008162053197E-2</v>
      </c>
      <c r="I14" s="74">
        <v>580053.5</v>
      </c>
      <c r="J14" s="75">
        <v>344.22</v>
      </c>
      <c r="K14" s="76">
        <f t="shared" si="11"/>
        <v>1685.1243390854684</v>
      </c>
      <c r="L14" s="77">
        <f t="shared" si="12"/>
        <v>0.38080277944245705</v>
      </c>
      <c r="M14" s="77">
        <f t="shared" si="13"/>
        <v>0.44301032950838198</v>
      </c>
      <c r="N14" s="74">
        <v>420084.25</v>
      </c>
      <c r="O14" s="75">
        <v>319.54000000000002</v>
      </c>
      <c r="P14" s="76">
        <f t="shared" si="14"/>
        <v>1314.653095074169</v>
      </c>
      <c r="Q14" s="77">
        <f t="shared" si="15"/>
        <v>4.5051727148929369E-2</v>
      </c>
      <c r="R14" s="78">
        <f t="shared" si="16"/>
        <v>-5.0435368311639042E-2</v>
      </c>
      <c r="S14" s="74">
        <v>401974.6</v>
      </c>
      <c r="T14" s="75">
        <v>326.98</v>
      </c>
      <c r="U14" s="76">
        <v>1229.3553122515136</v>
      </c>
      <c r="V14" s="77">
        <v>-9.1370688148683987E-2</v>
      </c>
      <c r="W14" s="77">
        <v>7.4827824162886081E-2</v>
      </c>
      <c r="X14" s="74">
        <v>442396.69</v>
      </c>
      <c r="Y14" s="75">
        <v>328.03766666666667</v>
      </c>
      <c r="Z14" s="76">
        <v>1348.6155248431837</v>
      </c>
      <c r="AA14" s="77">
        <v>0.18291123799753231</v>
      </c>
      <c r="AB14" s="77">
        <v>0.23204437152999313</v>
      </c>
      <c r="AC14" s="74">
        <v>373989.76</v>
      </c>
      <c r="AD14" s="75">
        <v>326.15277777777777</v>
      </c>
      <c r="AE14" s="76">
        <v>1146.6704731082059</v>
      </c>
      <c r="AF14" s="77">
        <v>4.1535773737034459E-2</v>
      </c>
      <c r="AG14" s="77">
        <v>0.46718657231744859</v>
      </c>
      <c r="AH14" s="74">
        <v>359075.29</v>
      </c>
      <c r="AI14" s="75">
        <v>337.1</v>
      </c>
      <c r="AJ14" s="76">
        <f t="shared" si="17"/>
        <v>1065.1892316819933</v>
      </c>
      <c r="AK14" s="77">
        <f t="shared" si="18"/>
        <v>0.4086761197391976</v>
      </c>
      <c r="AL14" s="78">
        <f t="shared" si="1"/>
        <v>1.3461698542621816</v>
      </c>
      <c r="AM14" s="74">
        <v>254902.66</v>
      </c>
      <c r="AN14" s="75">
        <v>340.83000000000004</v>
      </c>
      <c r="AO14" s="76">
        <f t="shared" si="2"/>
        <v>747.88797934454124</v>
      </c>
      <c r="AP14" s="77">
        <f t="shared" si="3"/>
        <v>0.6655140393070279</v>
      </c>
      <c r="AQ14" s="78">
        <f t="shared" si="4"/>
        <v>-0.10296496370441974</v>
      </c>
      <c r="AR14" s="74">
        <v>153047.44</v>
      </c>
      <c r="AS14" s="75">
        <v>348.62</v>
      </c>
      <c r="AT14" s="79">
        <f t="shared" si="5"/>
        <v>439.00935115598645</v>
      </c>
      <c r="AU14" s="77">
        <f t="shared" si="19"/>
        <v>-0.46140649966012265</v>
      </c>
      <c r="AV14" s="78">
        <f t="shared" si="6"/>
        <v>-0.59636341751320998</v>
      </c>
      <c r="AW14" s="74">
        <v>284161.32</v>
      </c>
      <c r="AX14" s="75">
        <v>359.44</v>
      </c>
      <c r="AY14" s="79">
        <f t="shared" si="7"/>
        <v>790.56677053193857</v>
      </c>
      <c r="AZ14" s="78">
        <f t="shared" si="20"/>
        <v>-0.25057286760408976</v>
      </c>
      <c r="BA14" s="74">
        <v>379171.38</v>
      </c>
    </row>
    <row r="15" spans="1:53" s="82" customFormat="1">
      <c r="A15" s="80"/>
      <c r="B15" s="59"/>
      <c r="C15" s="59" t="s">
        <v>55</v>
      </c>
      <c r="D15" s="47">
        <f>SUM(D10:D14)</f>
        <v>12078695.350000001</v>
      </c>
      <c r="E15" s="54">
        <f>SUM(E10:E14)</f>
        <v>4884.619999999999</v>
      </c>
      <c r="F15" s="49">
        <f t="shared" si="8"/>
        <v>2472.8014359356521</v>
      </c>
      <c r="G15" s="55">
        <f t="shared" si="9"/>
        <v>-6.1209394860886085E-2</v>
      </c>
      <c r="H15" s="55">
        <f>SUM(D15-N15)/ABS(N15)</f>
        <v>9.5425349726923112E-2</v>
      </c>
      <c r="I15" s="47">
        <f>SUM(I10:I14)</f>
        <v>12866229.470000001</v>
      </c>
      <c r="J15" s="54">
        <f>SUM(J10:J14)</f>
        <v>4736.1639999999998</v>
      </c>
      <c r="K15" s="49">
        <f t="shared" si="11"/>
        <v>2716.5928945872656</v>
      </c>
      <c r="L15" s="55">
        <f t="shared" ref="L15" si="21">SUM(I15-N15)/ABS(N15)</f>
        <v>0.16684737121394436</v>
      </c>
      <c r="M15" s="55">
        <f>SUM(I15-S15)/ABS(S15)</f>
        <v>0.3778307179031285</v>
      </c>
      <c r="N15" s="47">
        <f>SUM(N10:N14)</f>
        <v>11026488.800000001</v>
      </c>
      <c r="O15" s="54">
        <f>SUM(O10:O14)</f>
        <v>4622.4400000000005</v>
      </c>
      <c r="P15" s="49">
        <f t="shared" si="14"/>
        <v>2385.4260520417788</v>
      </c>
      <c r="Q15" s="55">
        <f t="shared" ref="Q15" si="22">SUM(N15-S15)/ABS(S15)</f>
        <v>0.18081486224688065</v>
      </c>
      <c r="R15" s="56">
        <f>SUM(N15-X15)/ABS(X15)</f>
        <v>0.15293284345848626</v>
      </c>
      <c r="S15" s="47">
        <f>SUM(S10:S14)</f>
        <v>9338033.5500000007</v>
      </c>
      <c r="T15" s="54">
        <f>SUM(T10:T14)</f>
        <v>4504.91</v>
      </c>
      <c r="U15" s="49">
        <f t="shared" ref="U15" si="23">S15/T15</f>
        <v>2072.8568495264058</v>
      </c>
      <c r="V15" s="55">
        <f t="shared" ref="V15" si="24">SUM(S15-X15)/ABS(X15)</f>
        <v>-2.361252358844795E-2</v>
      </c>
      <c r="W15" s="55">
        <f>SUM(S15-AC15)/ABS(AC15)</f>
        <v>-0.10632147901139212</v>
      </c>
      <c r="X15" s="47">
        <f>SUM(X10:X14)</f>
        <v>9563860.4299999997</v>
      </c>
      <c r="Y15" s="54">
        <f>SUM(Y10:Y14)</f>
        <v>4408.4039999999995</v>
      </c>
      <c r="Z15" s="49">
        <f t="shared" ref="Z15" si="25">X15/Y15</f>
        <v>2169.4609727239158</v>
      </c>
      <c r="AA15" s="55">
        <f t="shared" ref="AA15" si="26">SUM(X15-AC15)/ABS(AC15)</f>
        <v>-8.4709152279296485E-2</v>
      </c>
      <c r="AB15" s="55">
        <f>SUM(X15-AH15)/ABS(AH15)</f>
        <v>-0.26312885258918045</v>
      </c>
      <c r="AC15" s="47">
        <f>SUM(AC10:AC14)</f>
        <v>10448985.1</v>
      </c>
      <c r="AD15" s="54">
        <f>SUM(AD10:AD14)</f>
        <v>4366.8683333333329</v>
      </c>
      <c r="AE15" s="49">
        <f t="shared" ref="AE15" si="27">AC15/AD15</f>
        <v>2392.7868445770255</v>
      </c>
      <c r="AF15" s="55">
        <f t="shared" ref="AF15" si="28">SUM(AC15-AH15)/ABS(AH15)</f>
        <v>-0.19493224558531566</v>
      </c>
      <c r="AG15" s="55">
        <f t="shared" ref="AG15" si="29">SUM(AC15-AM15)/ABS(AM15)</f>
        <v>8.9965930088833374E-3</v>
      </c>
      <c r="AH15" s="47">
        <f>SUM(AH10:AH14)</f>
        <v>12979013.310000001</v>
      </c>
      <c r="AI15" s="54">
        <f>SUM(AI10:AI14)</f>
        <v>4264.17</v>
      </c>
      <c r="AJ15" s="49">
        <f t="shared" si="17"/>
        <v>3043.7373064394715</v>
      </c>
      <c r="AK15" s="55">
        <f t="shared" si="18"/>
        <v>0.25330642977057655</v>
      </c>
      <c r="AL15" s="56">
        <f t="shared" si="1"/>
        <v>0.53976013686504398</v>
      </c>
      <c r="AM15" s="47">
        <f>SUM(AM10:AM14)</f>
        <v>10355818.02</v>
      </c>
      <c r="AN15" s="54">
        <f>SUM(AN10:AN14)</f>
        <v>3956.1077777777782</v>
      </c>
      <c r="AO15" s="49">
        <f t="shared" si="2"/>
        <v>2617.6784359037511</v>
      </c>
      <c r="AP15" s="55">
        <f t="shared" si="3"/>
        <v>0.22855839584809606</v>
      </c>
      <c r="AQ15" s="56">
        <f t="shared" si="4"/>
        <v>0.51633793665951844</v>
      </c>
      <c r="AR15" s="47">
        <f>SUM(AR10:AR14)</f>
        <v>8429243.620000001</v>
      </c>
      <c r="AS15" s="54">
        <f>SUM(AS10:AS14)</f>
        <v>3968.15</v>
      </c>
      <c r="AT15" s="81">
        <f t="shared" si="5"/>
        <v>2124.2250469362298</v>
      </c>
      <c r="AU15" s="55">
        <f t="shared" si="19"/>
        <v>0.2342416459681291</v>
      </c>
      <c r="AV15" s="56">
        <f t="shared" si="6"/>
        <v>0.58339169412941005</v>
      </c>
      <c r="AW15" s="47">
        <f>SUM(AW10:AW14)</f>
        <v>6829492.1400000006</v>
      </c>
      <c r="AX15" s="54">
        <f>SUM(AX10:AX14)</f>
        <v>3763.45</v>
      </c>
      <c r="AY15" s="81">
        <f t="shared" si="7"/>
        <v>1814.6892186690407</v>
      </c>
      <c r="AZ15" s="56">
        <f t="shared" si="20"/>
        <v>0.2828862964572959</v>
      </c>
      <c r="BA15" s="47">
        <f>SUM(BA10:BA14)</f>
        <v>5323536.5899999989</v>
      </c>
    </row>
    <row r="16" spans="1:53" ht="4.5" customHeight="1">
      <c r="A16" s="62"/>
      <c r="C16" s="63"/>
      <c r="D16" s="64"/>
      <c r="E16" s="65"/>
      <c r="F16" s="66"/>
      <c r="G16" s="65"/>
      <c r="H16" s="65"/>
      <c r="I16" s="64"/>
      <c r="J16" s="65"/>
      <c r="K16" s="66"/>
      <c r="L16" s="65"/>
      <c r="M16" s="65"/>
      <c r="N16" s="64"/>
      <c r="O16" s="65"/>
      <c r="P16" s="66"/>
      <c r="Q16" s="65"/>
      <c r="R16" s="67"/>
      <c r="S16" s="64"/>
      <c r="T16" s="65"/>
      <c r="U16" s="66"/>
      <c r="V16" s="65"/>
      <c r="W16" s="65"/>
      <c r="X16" s="64"/>
      <c r="Y16" s="65"/>
      <c r="Z16" s="66"/>
      <c r="AA16" s="65"/>
      <c r="AB16" s="65"/>
      <c r="AC16" s="64"/>
      <c r="AD16" s="65"/>
      <c r="AE16" s="66"/>
      <c r="AF16" s="65"/>
      <c r="AG16" s="65"/>
      <c r="AH16" s="64"/>
      <c r="AI16" s="65"/>
      <c r="AJ16" s="66"/>
      <c r="AK16" s="65"/>
      <c r="AL16" s="67"/>
      <c r="AM16" s="64"/>
      <c r="AN16" s="65"/>
      <c r="AO16" s="66"/>
      <c r="AP16" s="65"/>
      <c r="AQ16" s="67"/>
      <c r="AR16" s="64"/>
      <c r="AS16" s="65"/>
      <c r="AT16" s="66"/>
      <c r="AU16" s="65"/>
      <c r="AV16" s="67"/>
      <c r="AW16" s="64"/>
      <c r="AX16" s="65"/>
      <c r="AY16" s="66"/>
      <c r="AZ16" s="68"/>
      <c r="BA16" s="64"/>
    </row>
    <row r="17" spans="1:53" ht="12.75">
      <c r="A17" s="80" t="s">
        <v>56</v>
      </c>
      <c r="B17" s="59"/>
      <c r="D17" s="83"/>
      <c r="E17" s="84"/>
      <c r="F17" s="85"/>
      <c r="G17" s="84"/>
      <c r="H17" s="84"/>
      <c r="I17" s="83"/>
      <c r="J17" s="84"/>
      <c r="K17" s="85"/>
      <c r="L17" s="84"/>
      <c r="M17" s="84"/>
      <c r="N17" s="83"/>
      <c r="O17" s="84"/>
      <c r="P17" s="85"/>
      <c r="Q17" s="84"/>
      <c r="R17" s="86"/>
      <c r="S17" s="83"/>
      <c r="T17" s="84"/>
      <c r="U17" s="85"/>
      <c r="V17" s="84"/>
      <c r="W17" s="84"/>
      <c r="X17" s="83"/>
      <c r="Y17" s="84"/>
      <c r="Z17" s="85"/>
      <c r="AA17" s="84"/>
      <c r="AB17" s="84"/>
      <c r="AC17" s="83"/>
      <c r="AD17" s="84"/>
      <c r="AE17" s="85"/>
      <c r="AF17" s="84"/>
      <c r="AG17" s="84"/>
      <c r="AH17" s="83"/>
      <c r="AI17" s="84"/>
      <c r="AJ17" s="85"/>
      <c r="AK17" s="84"/>
      <c r="AL17" s="86"/>
      <c r="AM17" s="83"/>
      <c r="AN17" s="84"/>
      <c r="AO17" s="85"/>
      <c r="AP17" s="84"/>
      <c r="AQ17" s="86"/>
      <c r="AR17" s="83"/>
      <c r="AS17" s="84"/>
      <c r="AT17" s="85"/>
      <c r="AU17" s="84"/>
      <c r="AV17" s="86"/>
      <c r="AW17" s="83"/>
      <c r="AX17" s="84"/>
      <c r="AY17" s="85"/>
      <c r="AZ17" s="87"/>
      <c r="BA17" s="83"/>
    </row>
    <row r="18" spans="1:53">
      <c r="A18" s="62"/>
      <c r="B18" s="73" t="s">
        <v>57</v>
      </c>
      <c r="C18" s="73" t="s">
        <v>58</v>
      </c>
      <c r="D18" s="74">
        <v>3116747.72</v>
      </c>
      <c r="E18" s="75">
        <v>2675.5500000000006</v>
      </c>
      <c r="F18" s="76">
        <f>D18/E18</f>
        <v>1164.8998224664085</v>
      </c>
      <c r="G18" s="77">
        <f>SUM(D18-I18)/ABS(I18)</f>
        <v>0.21105068246248088</v>
      </c>
      <c r="H18" s="77">
        <f>SUM(D18-N18)/ABS(N18)</f>
        <v>0.30554992601243047</v>
      </c>
      <c r="I18" s="74">
        <v>2573589.83</v>
      </c>
      <c r="J18" s="75">
        <v>2631.0020000000004</v>
      </c>
      <c r="K18" s="76">
        <f>I18/J18</f>
        <v>978.17859127435088</v>
      </c>
      <c r="L18" s="77">
        <f>SUM(I18-N18)/ABS(N18)</f>
        <v>7.8030791707082228E-2</v>
      </c>
      <c r="M18" s="77">
        <f>SUM(I18-S18)/ABS(S18)</f>
        <v>4.4585458807218925E-2</v>
      </c>
      <c r="N18" s="74">
        <v>2387306.42</v>
      </c>
      <c r="O18" s="75">
        <v>2643.64</v>
      </c>
      <c r="P18" s="76">
        <f>N18/O18</f>
        <v>903.0376374998109</v>
      </c>
      <c r="Q18" s="77">
        <f>SUM(N18-S18)/ABS(S18)</f>
        <v>-3.1024469019945138E-2</v>
      </c>
      <c r="R18" s="78">
        <f>SUM(N18-X18)/ABS(X18)</f>
        <v>-0.270488755451541</v>
      </c>
      <c r="S18" s="74">
        <v>2463742.73</v>
      </c>
      <c r="T18" s="75">
        <v>2640.96</v>
      </c>
      <c r="U18" s="76">
        <v>932.89664743123706</v>
      </c>
      <c r="V18" s="77">
        <v>-0.24713140711550632</v>
      </c>
      <c r="W18" s="77">
        <v>-0.21306397759073004</v>
      </c>
      <c r="X18" s="74">
        <v>3272473.78</v>
      </c>
      <c r="Y18" s="75">
        <v>2641.3866666666668</v>
      </c>
      <c r="Z18" s="76">
        <v>1238.9226542624076</v>
      </c>
      <c r="AA18" s="77">
        <v>4.5250166957094669E-2</v>
      </c>
      <c r="AB18" s="77">
        <v>0.15281037729712812</v>
      </c>
      <c r="AC18" s="74">
        <v>3130804.36</v>
      </c>
      <c r="AD18" s="75">
        <v>2714.4550000000022</v>
      </c>
      <c r="AE18" s="76">
        <v>1153.3823032616115</v>
      </c>
      <c r="AF18" s="77">
        <v>0.10290379637360879</v>
      </c>
      <c r="AG18" s="77">
        <v>0.64461122015899297</v>
      </c>
      <c r="AH18" s="74">
        <v>2838692.16</v>
      </c>
      <c r="AI18" s="75">
        <v>2717.34</v>
      </c>
      <c r="AJ18" s="76">
        <f>AH18/AI18</f>
        <v>1044.65843803131</v>
      </c>
      <c r="AK18" s="77">
        <f>SUM(AH18-AM18)/ABS(AM18)</f>
        <v>0.49116471043670318</v>
      </c>
      <c r="AL18" s="78">
        <f>SUM(AH18-AR18)/ABS(AR18)</f>
        <v>0.85253559290178094</v>
      </c>
      <c r="AM18" s="74">
        <v>1903674.45</v>
      </c>
      <c r="AN18" s="75">
        <v>2626.402222222222</v>
      </c>
      <c r="AO18" s="76">
        <f>AM18/AN18</f>
        <v>724.82212887761125</v>
      </c>
      <c r="AP18" s="77">
        <f>SUM(AM18-AR18)/ABS(AR18)</f>
        <v>0.2423413590301815</v>
      </c>
      <c r="AQ18" s="78">
        <f>SUM(AM18-AW18)/ABS(AW18)</f>
        <v>0.85213560951339751</v>
      </c>
      <c r="AR18" s="74">
        <v>1532328</v>
      </c>
      <c r="AS18" s="75">
        <v>2639.8</v>
      </c>
      <c r="AT18" s="79">
        <f>AR18/AS18</f>
        <v>580.4712478218047</v>
      </c>
      <c r="AU18" s="77">
        <f>SUM(AR18-AW18)/ABS(AW18)</f>
        <v>0.49084275110927994</v>
      </c>
      <c r="AV18" s="78">
        <f>SUM(AR18-BA18)/ABS(BA18)</f>
        <v>1.7910230405187835</v>
      </c>
      <c r="AW18" s="74">
        <v>1027826.71</v>
      </c>
      <c r="AX18" s="75">
        <v>2661.79</v>
      </c>
      <c r="AY18" s="79">
        <f>AW18/AX18</f>
        <v>386.14117191814529</v>
      </c>
      <c r="AZ18" s="78">
        <f>SUM(AW18-BA18)/ABS(BA18)</f>
        <v>0.87211095096520963</v>
      </c>
      <c r="BA18" s="74">
        <v>549020.18999999994</v>
      </c>
    </row>
    <row r="19" spans="1:53">
      <c r="A19" s="62"/>
      <c r="B19" s="73" t="s">
        <v>59</v>
      </c>
      <c r="C19" s="73" t="s">
        <v>60</v>
      </c>
      <c r="D19" s="74">
        <v>1284808.6299999999</v>
      </c>
      <c r="E19" s="75">
        <v>658.05000000000007</v>
      </c>
      <c r="F19" s="76">
        <f>D19/E19</f>
        <v>1952.4483397918088</v>
      </c>
      <c r="G19" s="77">
        <f>SUM(D19-I19)/ABS(I19)</f>
        <v>5.5183024117972573E-2</v>
      </c>
      <c r="H19" s="77">
        <f>SUM(D19-N19)/ABS(N19)</f>
        <v>0.33550369589953527</v>
      </c>
      <c r="I19" s="74">
        <v>1217616.8500000001</v>
      </c>
      <c r="J19" s="75">
        <v>612.55999999999995</v>
      </c>
      <c r="K19" s="76">
        <f>I19/J19</f>
        <v>1987.7511590701322</v>
      </c>
      <c r="L19" s="77">
        <f>SUM(I19-N19)/ABS(N19)</f>
        <v>0.26566071039276123</v>
      </c>
      <c r="M19" s="77">
        <f>SUM(I19-S19)/ABS(S19)</f>
        <v>0.6111684636451008</v>
      </c>
      <c r="N19" s="74">
        <v>962040.49</v>
      </c>
      <c r="O19" s="75">
        <v>601.41999999999996</v>
      </c>
      <c r="P19" s="76">
        <f>N19/O19</f>
        <v>1599.6150610222473</v>
      </c>
      <c r="Q19" s="77">
        <f>SUM(N19-S19)/ABS(S19)</f>
        <v>0.27298607787636958</v>
      </c>
      <c r="R19" s="78">
        <f>SUM(N19-X19)/ABS(X19)</f>
        <v>0.20646240094648888</v>
      </c>
      <c r="S19" s="74">
        <v>755735.28</v>
      </c>
      <c r="T19" s="75">
        <v>590.63</v>
      </c>
      <c r="U19" s="76">
        <v>1279.5409647325737</v>
      </c>
      <c r="V19" s="77">
        <v>-5.2257976804316132E-2</v>
      </c>
      <c r="W19" s="77">
        <v>8.0523046536414011E-2</v>
      </c>
      <c r="X19" s="74">
        <v>797406.11</v>
      </c>
      <c r="Y19" s="75">
        <v>586.01144444444435</v>
      </c>
      <c r="Z19" s="76">
        <v>1360.734705029462</v>
      </c>
      <c r="AA19" s="77">
        <v>0.14010249634495139</v>
      </c>
      <c r="AB19" s="77">
        <v>-5.3722516614109317E-2</v>
      </c>
      <c r="AC19" s="74">
        <v>699416.16</v>
      </c>
      <c r="AD19" s="75">
        <v>621.76111111111106</v>
      </c>
      <c r="AE19" s="76">
        <v>1124.8953134912481</v>
      </c>
      <c r="AF19" s="77">
        <v>-0.17000665605105095</v>
      </c>
      <c r="AG19" s="77">
        <v>4.4994864418634907E-2</v>
      </c>
      <c r="AH19" s="74">
        <v>842676.83</v>
      </c>
      <c r="AI19" s="75">
        <v>630.81000000000006</v>
      </c>
      <c r="AJ19" s="76">
        <f>AH19/AI19</f>
        <v>1335.8647294748021</v>
      </c>
      <c r="AK19" s="77">
        <f>SUM(AH19-AM19)/ABS(AM19)</f>
        <v>0.25904005379940748</v>
      </c>
      <c r="AL19" s="78">
        <f>SUM(AH19-AR19)/ABS(AR19)</f>
        <v>1.1793344687632421</v>
      </c>
      <c r="AM19" s="74">
        <v>669301.05000000005</v>
      </c>
      <c r="AN19" s="75">
        <v>592.67666666666673</v>
      </c>
      <c r="AO19" s="76">
        <f>AM19/AN19</f>
        <v>1129.2853045224208</v>
      </c>
      <c r="AP19" s="77">
        <f>SUM(AM19-AR19)/ABS(AR19)</f>
        <v>0.73094927535201171</v>
      </c>
      <c r="AQ19" s="78">
        <f>SUM(AM19-AW19)/ABS(AW19)</f>
        <v>0.8504956931874661</v>
      </c>
      <c r="AR19" s="74">
        <v>386667.05</v>
      </c>
      <c r="AS19" s="75">
        <v>578.21999999999991</v>
      </c>
      <c r="AT19" s="79">
        <f>AR19/AS19</f>
        <v>668.71960499463876</v>
      </c>
      <c r="AU19" s="77">
        <f>SUM(AR19-AW19)/ABS(AW19)</f>
        <v>6.9064079195008773E-2</v>
      </c>
      <c r="AV19" s="78">
        <f>SUM(AR19-BA19)/ABS(BA19)</f>
        <v>0.34348762277351025</v>
      </c>
      <c r="AW19" s="74">
        <v>361687.44</v>
      </c>
      <c r="AX19" s="75">
        <v>561.48</v>
      </c>
      <c r="AY19" s="79">
        <f>AW19/AX19</f>
        <v>644.16798461209657</v>
      </c>
      <c r="AZ19" s="78">
        <f>SUM(AW19-BA19)/ABS(BA19)</f>
        <v>0.25669513074009448</v>
      </c>
      <c r="BA19" s="74">
        <v>287808.42</v>
      </c>
    </row>
    <row r="20" spans="1:53" s="82" customFormat="1">
      <c r="A20" s="80"/>
      <c r="B20" s="59"/>
      <c r="C20" s="59" t="s">
        <v>55</v>
      </c>
      <c r="D20" s="47">
        <f>SUM(D18:D19)</f>
        <v>4401556.3499999996</v>
      </c>
      <c r="E20" s="54">
        <f>SUM(E18:E19)</f>
        <v>3333.6000000000008</v>
      </c>
      <c r="F20" s="49">
        <f>D20/E20</f>
        <v>1320.3612760979117</v>
      </c>
      <c r="G20" s="55">
        <f>SUM(D20-I20)/ABS(I20)</f>
        <v>0.16099087217265598</v>
      </c>
      <c r="H20" s="55">
        <f>SUM(D20-N20)/ABS(N20)</f>
        <v>0.31415361509984624</v>
      </c>
      <c r="I20" s="47">
        <f>SUM(I18:I19)</f>
        <v>3791206.68</v>
      </c>
      <c r="J20" s="54">
        <f>SUM(J18:J19)</f>
        <v>3243.5620000000004</v>
      </c>
      <c r="K20" s="49">
        <f>I20/J20</f>
        <v>1168.8405154580057</v>
      </c>
      <c r="L20" s="55">
        <f>SUM(I20-N20)/ABS(N20)</f>
        <v>0.13192415771586946</v>
      </c>
      <c r="M20" s="55">
        <f>SUM(I20-S20)/ABS(S20)</f>
        <v>0.17758427553291486</v>
      </c>
      <c r="N20" s="47">
        <f>SUM(N18:N19)</f>
        <v>3349346.91</v>
      </c>
      <c r="O20" s="54">
        <f>SUM(O18:O19)</f>
        <v>3245.06</v>
      </c>
      <c r="P20" s="49">
        <f>N20/O20</f>
        <v>1032.1371284352217</v>
      </c>
      <c r="Q20" s="55">
        <f>SUM(N20-S20)/ABS(S20)</f>
        <v>4.0338495742668665E-2</v>
      </c>
      <c r="R20" s="56">
        <f>SUM(N20-X20)/ABS(X20)</f>
        <v>-0.1770403548690474</v>
      </c>
      <c r="S20" s="47">
        <f>SUM(S18:S19)</f>
        <v>3219478.01</v>
      </c>
      <c r="T20" s="54">
        <f>SUM(T18:T19)</f>
        <v>3231.59</v>
      </c>
      <c r="U20" s="49">
        <f>S20/T20</f>
        <v>996.25200288402914</v>
      </c>
      <c r="V20" s="55">
        <f>SUM(S20-X20)/ABS(X20)</f>
        <v>-0.20895011719866749</v>
      </c>
      <c r="W20" s="55">
        <f>SUM(S20-AC20)/ABS(AC20)</f>
        <v>-0.15945361548008213</v>
      </c>
      <c r="X20" s="47">
        <f>SUM(X18:X19)</f>
        <v>4069879.8899999997</v>
      </c>
      <c r="Y20" s="54">
        <f>SUM(Y18:Y19)</f>
        <v>3227.3981111111111</v>
      </c>
      <c r="Z20" s="49">
        <f>X20/Y20</f>
        <v>1261.0405502774629</v>
      </c>
      <c r="AA20" s="55">
        <f>SUM(X20-AC20)/ABS(AC20)</f>
        <v>6.2570645410254255E-2</v>
      </c>
      <c r="AB20" s="55">
        <f>SUM(X20-AH20)/ABS(AH20)</f>
        <v>0.10553435449022985</v>
      </c>
      <c r="AC20" s="47">
        <f>SUM(AC18:AC19)</f>
        <v>3830220.52</v>
      </c>
      <c r="AD20" s="54">
        <f>SUM(AD18:AD19)</f>
        <v>3336.2161111111132</v>
      </c>
      <c r="AE20" s="49">
        <f>AC20/AD20</f>
        <v>1148.0732639722073</v>
      </c>
      <c r="AF20" s="55">
        <f>SUM(AC20-AH20)/ABS(AH20)</f>
        <v>4.0433743643828485E-2</v>
      </c>
      <c r="AG20" s="55">
        <f>SUM(AC20-AM20)/ABS(AM20)</f>
        <v>0.48863466441868569</v>
      </c>
      <c r="AH20" s="47">
        <f>SUM(AH18:AH19)</f>
        <v>3681368.99</v>
      </c>
      <c r="AI20" s="54">
        <f>SUM(AI18:AI19)</f>
        <v>3348.15</v>
      </c>
      <c r="AJ20" s="49">
        <f>AH20/AI20</f>
        <v>1099.5233158609979</v>
      </c>
      <c r="AK20" s="55">
        <f>SUM(AH20-AM20)/ABS(AM20)</f>
        <v>0.43078276104844382</v>
      </c>
      <c r="AL20" s="56">
        <f>SUM(AH20-AR20)/ABS(AR20)</f>
        <v>0.91838378634692164</v>
      </c>
      <c r="AM20" s="47">
        <f>SUM(AM18:AM19)</f>
        <v>2572975.5</v>
      </c>
      <c r="AN20" s="54">
        <f>SUM(AN18:AN19)</f>
        <v>3219.0788888888887</v>
      </c>
      <c r="AO20" s="49">
        <f>AM20/AN20</f>
        <v>799.28935848108381</v>
      </c>
      <c r="AP20" s="55">
        <f>SUM(AM20-AR20)/ABS(AR20)</f>
        <v>0.34079319277035131</v>
      </c>
      <c r="AQ20" s="56">
        <f>SUM(AM20-AW20)/ABS(AW20)</f>
        <v>0.85170874294443144</v>
      </c>
      <c r="AR20" s="47">
        <f>SUM(AR18:AR19)</f>
        <v>1918995.05</v>
      </c>
      <c r="AS20" s="54">
        <f>SUM(AS18:AS19)</f>
        <v>3218.02</v>
      </c>
      <c r="AT20" s="81">
        <f>AR20/AS20</f>
        <v>596.32788174094628</v>
      </c>
      <c r="AU20" s="55">
        <f>SUM(AR20-AW20)/ABS(AW20)</f>
        <v>0.38105470174593054</v>
      </c>
      <c r="AV20" s="56">
        <f>SUM(AR20-BA20)/ABS(BA20)</f>
        <v>1.2931757196972513</v>
      </c>
      <c r="AW20" s="47">
        <f>SUM(AW18:AW19)</f>
        <v>1389514.15</v>
      </c>
      <c r="AX20" s="54">
        <f>SUM(AX18:AX19)</f>
        <v>3223.27</v>
      </c>
      <c r="AY20" s="81">
        <f>AW20/AX20</f>
        <v>431.08835127060405</v>
      </c>
      <c r="AZ20" s="56">
        <f>SUM(AW20-BA20)/ABS(BA20)</f>
        <v>0.66045249098259218</v>
      </c>
      <c r="BA20" s="47">
        <f>SUM(BA18:BA19)</f>
        <v>836828.60999999987</v>
      </c>
    </row>
    <row r="21" spans="1:53" ht="4.5" customHeight="1">
      <c r="A21" s="62"/>
      <c r="C21" s="63"/>
      <c r="D21" s="64"/>
      <c r="E21" s="65"/>
      <c r="F21" s="66"/>
      <c r="G21" s="65"/>
      <c r="H21" s="65"/>
      <c r="I21" s="64"/>
      <c r="J21" s="65"/>
      <c r="K21" s="66"/>
      <c r="L21" s="65"/>
      <c r="M21" s="65"/>
      <c r="N21" s="64"/>
      <c r="O21" s="65"/>
      <c r="P21" s="66"/>
      <c r="Q21" s="65"/>
      <c r="R21" s="67"/>
      <c r="S21" s="64"/>
      <c r="T21" s="65"/>
      <c r="U21" s="66"/>
      <c r="V21" s="65"/>
      <c r="W21" s="65"/>
      <c r="X21" s="64"/>
      <c r="Y21" s="65"/>
      <c r="Z21" s="66"/>
      <c r="AA21" s="65"/>
      <c r="AB21" s="65"/>
      <c r="AC21" s="64"/>
      <c r="AD21" s="65"/>
      <c r="AE21" s="66"/>
      <c r="AF21" s="65"/>
      <c r="AG21" s="65"/>
      <c r="AH21" s="64"/>
      <c r="AI21" s="65"/>
      <c r="AJ21" s="66"/>
      <c r="AK21" s="65"/>
      <c r="AL21" s="67"/>
      <c r="AM21" s="64"/>
      <c r="AN21" s="65"/>
      <c r="AO21" s="66"/>
      <c r="AP21" s="65"/>
      <c r="AQ21" s="67"/>
      <c r="AR21" s="64"/>
      <c r="AS21" s="65"/>
      <c r="AT21" s="66"/>
      <c r="AU21" s="65"/>
      <c r="AV21" s="67"/>
      <c r="AW21" s="64"/>
      <c r="AX21" s="65"/>
      <c r="AY21" s="66"/>
      <c r="AZ21" s="68"/>
      <c r="BA21" s="64"/>
    </row>
    <row r="22" spans="1:53" ht="12.75">
      <c r="A22" s="80" t="s">
        <v>61</v>
      </c>
      <c r="B22" s="59"/>
      <c r="D22" s="83"/>
      <c r="E22" s="84"/>
      <c r="F22" s="85"/>
      <c r="G22" s="84"/>
      <c r="H22" s="84"/>
      <c r="I22" s="83"/>
      <c r="J22" s="84"/>
      <c r="K22" s="85"/>
      <c r="L22" s="84"/>
      <c r="M22" s="84"/>
      <c r="N22" s="83"/>
      <c r="O22" s="84"/>
      <c r="P22" s="85"/>
      <c r="Q22" s="84"/>
      <c r="R22" s="86"/>
      <c r="S22" s="83"/>
      <c r="T22" s="84"/>
      <c r="U22" s="85"/>
      <c r="V22" s="84"/>
      <c r="W22" s="84"/>
      <c r="X22" s="83"/>
      <c r="Y22" s="84"/>
      <c r="Z22" s="85"/>
      <c r="AA22" s="84"/>
      <c r="AB22" s="84"/>
      <c r="AC22" s="83"/>
      <c r="AD22" s="84"/>
      <c r="AE22" s="85"/>
      <c r="AF22" s="84"/>
      <c r="AG22" s="84"/>
      <c r="AH22" s="83"/>
      <c r="AI22" s="84"/>
      <c r="AJ22" s="85"/>
      <c r="AK22" s="84"/>
      <c r="AL22" s="86"/>
      <c r="AM22" s="83"/>
      <c r="AN22" s="84"/>
      <c r="AO22" s="85"/>
      <c r="AP22" s="84"/>
      <c r="AQ22" s="86"/>
      <c r="AR22" s="83"/>
      <c r="AS22" s="84"/>
      <c r="AT22" s="85"/>
      <c r="AU22" s="84"/>
      <c r="AV22" s="86"/>
      <c r="AW22" s="83"/>
      <c r="AX22" s="84"/>
      <c r="AY22" s="85"/>
      <c r="AZ22" s="87"/>
      <c r="BA22" s="83"/>
    </row>
    <row r="23" spans="1:53">
      <c r="A23" s="62"/>
      <c r="B23" s="73" t="s">
        <v>62</v>
      </c>
      <c r="C23" s="73" t="s">
        <v>63</v>
      </c>
      <c r="D23" s="74">
        <v>35915602.420000002</v>
      </c>
      <c r="E23" s="75">
        <v>18090.940000000002</v>
      </c>
      <c r="F23" s="76">
        <f t="shared" ref="F23:F29" si="30">D23/E23</f>
        <v>1985.2811639417298</v>
      </c>
      <c r="G23" s="77">
        <f t="shared" ref="G23:G29" si="31">SUM(D23-I23)/ABS(I23)</f>
        <v>0.15199546845974393</v>
      </c>
      <c r="H23" s="77">
        <f t="shared" ref="H23:H29" si="32">SUM(D23-N23)/ABS(N23)</f>
        <v>0.24206659076906559</v>
      </c>
      <c r="I23" s="74">
        <v>31176860.850000001</v>
      </c>
      <c r="J23" s="75">
        <v>17495.776999999998</v>
      </c>
      <c r="K23" s="76">
        <f t="shared" ref="K23:K29" si="33">I23/J23</f>
        <v>1781.9649193059563</v>
      </c>
      <c r="L23" s="77">
        <f t="shared" ref="L23:L29" si="34">SUM(I23-N23)/ABS(N23)</f>
        <v>7.818704567453702E-2</v>
      </c>
      <c r="M23" s="77">
        <f t="shared" ref="M23:M29" si="35">SUM(I23-S23)/ABS(S23)</f>
        <v>0.14584828352509874</v>
      </c>
      <c r="N23" s="74">
        <v>28916003.93</v>
      </c>
      <c r="O23" s="75">
        <v>17038.870000000003</v>
      </c>
      <c r="P23" s="76">
        <f t="shared" ref="P23:P29" si="36">N23/O23</f>
        <v>1697.0611272930655</v>
      </c>
      <c r="Q23" s="77">
        <f t="shared" ref="Q23:Q29" si="37">SUM(N23-S23)/ABS(S23)</f>
        <v>6.2754638095499832E-2</v>
      </c>
      <c r="R23" s="78">
        <f t="shared" ref="R23:R29" si="38">SUM(N23-X23)/ABS(X23)</f>
        <v>4.511159791096158E-3</v>
      </c>
      <c r="S23" s="74">
        <v>27208541.739999998</v>
      </c>
      <c r="T23" s="75">
        <v>16459.609999999997</v>
      </c>
      <c r="U23" s="76">
        <v>1653.0489932629025</v>
      </c>
      <c r="V23" s="77">
        <v>-5.4804256990850113E-2</v>
      </c>
      <c r="W23" s="77">
        <v>8.4548519751089912E-3</v>
      </c>
      <c r="X23" s="74">
        <v>28786145.030000001</v>
      </c>
      <c r="Y23" s="75">
        <v>16128.485555555559</v>
      </c>
      <c r="Z23" s="76">
        <v>1784.8014886980154</v>
      </c>
      <c r="AA23" s="77">
        <v>6.692699309517175E-2</v>
      </c>
      <c r="AB23" s="77">
        <v>0.16780259555618512</v>
      </c>
      <c r="AC23" s="74">
        <v>26980426.23</v>
      </c>
      <c r="AD23" s="75">
        <v>15988.71722222224</v>
      </c>
      <c r="AE23" s="76">
        <v>1687.4665962883321</v>
      </c>
      <c r="AF23" s="77">
        <v>9.4547802346223966E-2</v>
      </c>
      <c r="AG23" s="77">
        <v>0.52163435731220176</v>
      </c>
      <c r="AH23" s="74">
        <v>24649838.199999999</v>
      </c>
      <c r="AI23" s="75">
        <v>15586.060000000003</v>
      </c>
      <c r="AJ23" s="76">
        <f t="shared" ref="AJ23:AJ29" si="39">AH23/AI23</f>
        <v>1581.531073279584</v>
      </c>
      <c r="AK23" s="77">
        <f t="shared" ref="AK23:AK29" si="40">SUM(AH23-AM23)/ABS(AM23)</f>
        <v>0.39019452055953519</v>
      </c>
      <c r="AL23" s="78">
        <f t="shared" ref="AL23:AL29" si="41">SUM(AH23-AR23)/ABS(AR23)</f>
        <v>0.7050565835110969</v>
      </c>
      <c r="AM23" s="74">
        <v>17731215.190000001</v>
      </c>
      <c r="AN23" s="75">
        <v>15051.054444444446</v>
      </c>
      <c r="AO23" s="76">
        <f t="shared" ref="AO23:AO29" si="42">AM23/AN23</f>
        <v>1178.0712943035589</v>
      </c>
      <c r="AP23" s="77">
        <f t="shared" ref="AP23:AP29" si="43">SUM(AM23-AR23)/ABS(AR23)</f>
        <v>0.2264877744050047</v>
      </c>
      <c r="AQ23" s="78">
        <f t="shared" ref="AQ23:AQ29" si="44">SUM(AM23-AW23)/ABS(AW23)</f>
        <v>1.4198930000200347</v>
      </c>
      <c r="AR23" s="74">
        <v>14456903.33</v>
      </c>
      <c r="AS23" s="75">
        <v>14934.220000000001</v>
      </c>
      <c r="AT23" s="79">
        <f t="shared" ref="AT23:AT29" si="45">AR23/AS23</f>
        <v>968.03872783446332</v>
      </c>
      <c r="AU23" s="77">
        <f t="shared" ref="AU23:AU29" si="46">SUM(AR23-AW23)/ABS(AW23)</f>
        <v>0.97302659718232931</v>
      </c>
      <c r="AV23" s="78">
        <f t="shared" ref="AV23:AV29" si="47">SUM(AR23-BA23)/ABS(BA23)</f>
        <v>3.5081836350860613</v>
      </c>
      <c r="AW23" s="74">
        <v>7327272.4000000004</v>
      </c>
      <c r="AX23" s="75">
        <v>14491.32</v>
      </c>
      <c r="AY23" s="79">
        <f t="shared" ref="AY23:AY28" si="48">AW23/AX23</f>
        <v>505.6318126989122</v>
      </c>
      <c r="AZ23" s="78">
        <f t="shared" ref="AZ23:AZ29" si="49">SUM(AW23-BA23)/ABS(BA23)</f>
        <v>1.284907685240624</v>
      </c>
      <c r="BA23" s="74">
        <v>3206813.32</v>
      </c>
    </row>
    <row r="24" spans="1:53">
      <c r="A24" s="62"/>
      <c r="B24" s="73" t="s">
        <v>64</v>
      </c>
      <c r="C24" s="73" t="s">
        <v>65</v>
      </c>
      <c r="D24" s="74">
        <v>192405.9</v>
      </c>
      <c r="E24" s="75">
        <v>134.1</v>
      </c>
      <c r="F24" s="76">
        <f t="shared" si="30"/>
        <v>1434.7941834451901</v>
      </c>
      <c r="G24" s="77">
        <f t="shared" si="31"/>
        <v>4.4952393919628448E-3</v>
      </c>
      <c r="H24" s="77">
        <f t="shared" si="32"/>
        <v>0.24478310190178126</v>
      </c>
      <c r="I24" s="74">
        <v>191544.86</v>
      </c>
      <c r="J24" s="75">
        <v>131.64000000000001</v>
      </c>
      <c r="K24" s="76">
        <f t="shared" si="33"/>
        <v>1455.0657854755391</v>
      </c>
      <c r="L24" s="77">
        <f t="shared" si="34"/>
        <v>0.23921254485513394</v>
      </c>
      <c r="M24" s="77">
        <f t="shared" si="35"/>
        <v>0.11745473209711305</v>
      </c>
      <c r="N24" s="74">
        <v>154569.82</v>
      </c>
      <c r="O24" s="75">
        <v>115.1</v>
      </c>
      <c r="P24" s="76">
        <f t="shared" si="36"/>
        <v>1342.9176368375327</v>
      </c>
      <c r="Q24" s="77">
        <f t="shared" si="37"/>
        <v>-9.8254180256264742E-2</v>
      </c>
      <c r="R24" s="78">
        <f t="shared" si="38"/>
        <v>-0.35067124758265794</v>
      </c>
      <c r="S24" s="74">
        <v>171411.74</v>
      </c>
      <c r="T24" s="75">
        <v>104.26000000000002</v>
      </c>
      <c r="U24" s="76">
        <v>1644.0796086706307</v>
      </c>
      <c r="V24" s="77">
        <v>-0.279920418592156</v>
      </c>
      <c r="W24" s="77">
        <v>-5.2820955249186993E-2</v>
      </c>
      <c r="X24" s="74">
        <v>238045.55</v>
      </c>
      <c r="Y24" s="75">
        <v>102.75</v>
      </c>
      <c r="Z24" s="76">
        <v>2316.7450121654501</v>
      </c>
      <c r="AA24" s="77">
        <v>0.31538106232503033</v>
      </c>
      <c r="AB24" s="77">
        <v>0.40206225096069997</v>
      </c>
      <c r="AC24" s="74">
        <v>180970.79</v>
      </c>
      <c r="AD24" s="75">
        <v>100.08333333333333</v>
      </c>
      <c r="AE24" s="76">
        <v>1808.2010657785181</v>
      </c>
      <c r="AF24" s="77">
        <v>6.5898157665775128E-2</v>
      </c>
      <c r="AG24" s="77">
        <v>-1.8247060301023642E-2</v>
      </c>
      <c r="AH24" s="74">
        <v>169782.44</v>
      </c>
      <c r="AI24" s="75">
        <v>97.94</v>
      </c>
      <c r="AJ24" s="76">
        <f t="shared" si="39"/>
        <v>1733.5352256483561</v>
      </c>
      <c r="AK24" s="77">
        <f t="shared" si="40"/>
        <v>-7.8943018487872732E-2</v>
      </c>
      <c r="AL24" s="78">
        <f t="shared" si="41"/>
        <v>-0.16086411072124762</v>
      </c>
      <c r="AM24" s="74">
        <v>184334.35</v>
      </c>
      <c r="AN24" s="75">
        <v>89.919999999999987</v>
      </c>
      <c r="AO24" s="76">
        <f t="shared" si="42"/>
        <v>2049.9816503558723</v>
      </c>
      <c r="AP24" s="77">
        <f t="shared" si="43"/>
        <v>-8.8942480082917927E-2</v>
      </c>
      <c r="AQ24" s="78">
        <f t="shared" si="44"/>
        <v>0.16072204993046094</v>
      </c>
      <c r="AR24" s="74">
        <v>202330.09</v>
      </c>
      <c r="AS24" s="75">
        <v>92.66</v>
      </c>
      <c r="AT24" s="79">
        <f t="shared" si="45"/>
        <v>2183.5753291603714</v>
      </c>
      <c r="AU24" s="77">
        <f t="shared" si="46"/>
        <v>0.27403816395270142</v>
      </c>
      <c r="AV24" s="78">
        <f t="shared" si="47"/>
        <v>0.22624609105065607</v>
      </c>
      <c r="AW24" s="74">
        <v>158810.07</v>
      </c>
      <c r="AX24" s="75">
        <v>103.17</v>
      </c>
      <c r="AY24" s="79">
        <f t="shared" si="48"/>
        <v>1539.3047397499274</v>
      </c>
      <c r="AZ24" s="78">
        <f t="shared" si="49"/>
        <v>-3.7512277303978478E-2</v>
      </c>
      <c r="BA24" s="74">
        <v>164999.57999999999</v>
      </c>
    </row>
    <row r="25" spans="1:53">
      <c r="A25" s="62"/>
      <c r="B25" s="73" t="s">
        <v>66</v>
      </c>
      <c r="C25" s="73" t="s">
        <v>67</v>
      </c>
      <c r="D25" s="74">
        <v>1696532.9</v>
      </c>
      <c r="E25" s="75">
        <v>1459.9099999999999</v>
      </c>
      <c r="F25" s="76">
        <f t="shared" si="30"/>
        <v>1162.0804707139482</v>
      </c>
      <c r="G25" s="77">
        <f t="shared" si="31"/>
        <v>0.42077460134059713</v>
      </c>
      <c r="H25" s="77">
        <f t="shared" si="32"/>
        <v>0.22469165836204902</v>
      </c>
      <c r="I25" s="74">
        <v>1194090.1100000001</v>
      </c>
      <c r="J25" s="75">
        <v>1454.48</v>
      </c>
      <c r="K25" s="76">
        <f t="shared" si="33"/>
        <v>820.97389445025033</v>
      </c>
      <c r="L25" s="77">
        <f t="shared" si="34"/>
        <v>-0.13801129524241956</v>
      </c>
      <c r="M25" s="77">
        <f t="shared" si="35"/>
        <v>0.11034557083890929</v>
      </c>
      <c r="N25" s="74">
        <v>1385273.5</v>
      </c>
      <c r="O25" s="75">
        <v>1456.37</v>
      </c>
      <c r="P25" s="76">
        <f t="shared" si="36"/>
        <v>951.18239183723927</v>
      </c>
      <c r="Q25" s="77">
        <f t="shared" si="37"/>
        <v>0.28812078941472319</v>
      </c>
      <c r="R25" s="78">
        <f t="shared" si="38"/>
        <v>0.20731572898587466</v>
      </c>
      <c r="S25" s="74">
        <v>1075422.05</v>
      </c>
      <c r="T25" s="75">
        <v>1409.37</v>
      </c>
      <c r="U25" s="76">
        <v>763.05161171303496</v>
      </c>
      <c r="V25" s="77">
        <v>-6.2730965211394138E-2</v>
      </c>
      <c r="W25" s="77">
        <v>-8.9076527785082196E-2</v>
      </c>
      <c r="X25" s="74">
        <v>1147399.53</v>
      </c>
      <c r="Y25" s="75">
        <v>1417.8975555555555</v>
      </c>
      <c r="Z25" s="76">
        <v>809.22597369908726</v>
      </c>
      <c r="AA25" s="77">
        <v>-2.810885839158243E-2</v>
      </c>
      <c r="AB25" s="77">
        <v>-0.13082975030237465</v>
      </c>
      <c r="AC25" s="74">
        <v>1180584.4099999999</v>
      </c>
      <c r="AD25" s="75">
        <v>1439.5788888888874</v>
      </c>
      <c r="AE25" s="76">
        <v>820.09011045668524</v>
      </c>
      <c r="AF25" s="77">
        <v>-0.10569176681741922</v>
      </c>
      <c r="AG25" s="77">
        <v>-3.8045164302605364E-2</v>
      </c>
      <c r="AH25" s="74">
        <v>1320109.07</v>
      </c>
      <c r="AI25" s="75">
        <v>1478.6999999999998</v>
      </c>
      <c r="AJ25" s="76">
        <f t="shared" si="39"/>
        <v>892.749759924258</v>
      </c>
      <c r="AK25" s="77">
        <f t="shared" si="40"/>
        <v>7.564126103824341E-2</v>
      </c>
      <c r="AL25" s="78">
        <f t="shared" si="41"/>
        <v>0.27512817142728163</v>
      </c>
      <c r="AM25" s="74">
        <v>1227276.3400000001</v>
      </c>
      <c r="AN25" s="75">
        <v>1477.5711111111111</v>
      </c>
      <c r="AO25" s="76">
        <f t="shared" si="42"/>
        <v>830.60390851652949</v>
      </c>
      <c r="AP25" s="77">
        <f t="shared" si="43"/>
        <v>0.18545858885748492</v>
      </c>
      <c r="AQ25" s="78">
        <f t="shared" si="44"/>
        <v>0.75808010456144148</v>
      </c>
      <c r="AR25" s="74">
        <v>1035275.59</v>
      </c>
      <c r="AS25" s="75">
        <v>1495.2400000000002</v>
      </c>
      <c r="AT25" s="79">
        <f t="shared" si="45"/>
        <v>692.38088199887625</v>
      </c>
      <c r="AU25" s="77">
        <f t="shared" si="46"/>
        <v>0.4830379745747464</v>
      </c>
      <c r="AV25" s="78">
        <f t="shared" si="47"/>
        <v>0.72971178425973937</v>
      </c>
      <c r="AW25" s="74">
        <v>698077.6</v>
      </c>
      <c r="AX25" s="75">
        <v>1505.83</v>
      </c>
      <c r="AY25" s="79">
        <f t="shared" si="48"/>
        <v>463.58327301222585</v>
      </c>
      <c r="AZ25" s="78">
        <f t="shared" si="49"/>
        <v>0.16633006970419983</v>
      </c>
      <c r="BA25" s="74">
        <v>598524.91</v>
      </c>
    </row>
    <row r="26" spans="1:53">
      <c r="A26" s="62"/>
      <c r="B26" s="73" t="s">
        <v>68</v>
      </c>
      <c r="C26" s="73" t="s">
        <v>69</v>
      </c>
      <c r="D26" s="74">
        <v>1047979.15</v>
      </c>
      <c r="E26" s="75">
        <v>896.2</v>
      </c>
      <c r="F26" s="76">
        <f t="shared" si="30"/>
        <v>1169.3585695157331</v>
      </c>
      <c r="G26" s="77">
        <f t="shared" si="31"/>
        <v>4.6612065320278721E-2</v>
      </c>
      <c r="H26" s="77">
        <f t="shared" si="32"/>
        <v>8.63651791968581E-2</v>
      </c>
      <c r="I26" s="74">
        <v>1001306.2</v>
      </c>
      <c r="J26" s="75">
        <v>893.27</v>
      </c>
      <c r="K26" s="76">
        <f t="shared" si="33"/>
        <v>1120.9446192080782</v>
      </c>
      <c r="L26" s="77">
        <f t="shared" si="34"/>
        <v>3.7982663485170452E-2</v>
      </c>
      <c r="M26" s="77">
        <f t="shared" si="35"/>
        <v>-7.3923152615761073E-2</v>
      </c>
      <c r="N26" s="74">
        <v>964665.63</v>
      </c>
      <c r="O26" s="75">
        <v>918.76999999999987</v>
      </c>
      <c r="P26" s="76">
        <f t="shared" si="36"/>
        <v>1049.9533397912428</v>
      </c>
      <c r="Q26" s="77">
        <f t="shared" si="37"/>
        <v>-0.10781087202862547</v>
      </c>
      <c r="R26" s="78">
        <f t="shared" si="38"/>
        <v>-0.19675889868931976</v>
      </c>
      <c r="S26" s="74">
        <v>1081234.46</v>
      </c>
      <c r="T26" s="75">
        <v>908.23999999999978</v>
      </c>
      <c r="U26" s="76">
        <v>1190.4721879679382</v>
      </c>
      <c r="V26" s="77">
        <v>-9.9696380366056353E-2</v>
      </c>
      <c r="W26" s="77">
        <v>6.808846983678761E-2</v>
      </c>
      <c r="X26" s="74">
        <v>1200966.47</v>
      </c>
      <c r="Y26" s="75">
        <v>948.46800000000007</v>
      </c>
      <c r="Z26" s="76">
        <v>1266.2171733785431</v>
      </c>
      <c r="AA26" s="77">
        <v>0.18636474023181643</v>
      </c>
      <c r="AB26" s="77">
        <v>8.5190187600827277E-2</v>
      </c>
      <c r="AC26" s="74">
        <v>1012307.96</v>
      </c>
      <c r="AD26" s="75">
        <v>975.03388888888924</v>
      </c>
      <c r="AE26" s="76">
        <v>1038.2284877847546</v>
      </c>
      <c r="AF26" s="77">
        <v>-8.5281152751741071E-2</v>
      </c>
      <c r="AG26" s="77">
        <v>0.51505179324643025</v>
      </c>
      <c r="AH26" s="74">
        <v>1106687.55</v>
      </c>
      <c r="AI26" s="75">
        <v>977.86</v>
      </c>
      <c r="AJ26" s="76">
        <f t="shared" si="39"/>
        <v>1131.7443703597653</v>
      </c>
      <c r="AK26" s="77">
        <f t="shared" si="40"/>
        <v>0.6563032431267245</v>
      </c>
      <c r="AL26" s="78">
        <f t="shared" si="41"/>
        <v>0.77517847184591737</v>
      </c>
      <c r="AM26" s="74">
        <v>668167.23</v>
      </c>
      <c r="AN26" s="75">
        <v>936.66222222222211</v>
      </c>
      <c r="AO26" s="76">
        <f t="shared" si="42"/>
        <v>713.34918196527633</v>
      </c>
      <c r="AP26" s="77">
        <f t="shared" si="43"/>
        <v>7.1771415779385533E-2</v>
      </c>
      <c r="AQ26" s="78">
        <f t="shared" si="44"/>
        <v>-3.975538688510271E-2</v>
      </c>
      <c r="AR26" s="74">
        <v>623423.26</v>
      </c>
      <c r="AS26" s="75">
        <v>938.91</v>
      </c>
      <c r="AT26" s="79">
        <f t="shared" si="45"/>
        <v>663.98617545877664</v>
      </c>
      <c r="AU26" s="77">
        <f t="shared" si="46"/>
        <v>-0.10405838504601901</v>
      </c>
      <c r="AV26" s="78">
        <f t="shared" si="47"/>
        <v>3.8108759632537181E-2</v>
      </c>
      <c r="AW26" s="74">
        <v>695830.23</v>
      </c>
      <c r="AX26" s="75">
        <v>956.51</v>
      </c>
      <c r="AY26" s="79">
        <f t="shared" si="48"/>
        <v>727.46780483215025</v>
      </c>
      <c r="AZ26" s="78">
        <f t="shared" si="49"/>
        <v>0.1586790280813761</v>
      </c>
      <c r="BA26" s="74">
        <v>600537.52</v>
      </c>
    </row>
    <row r="27" spans="1:53">
      <c r="A27" s="62"/>
      <c r="B27" s="73" t="s">
        <v>70</v>
      </c>
      <c r="C27" s="73" t="s">
        <v>71</v>
      </c>
      <c r="D27" s="74">
        <v>3183457.04</v>
      </c>
      <c r="E27" s="75">
        <v>2770.2599999999998</v>
      </c>
      <c r="F27" s="76">
        <f t="shared" si="30"/>
        <v>1149.1546064268337</v>
      </c>
      <c r="G27" s="77">
        <f t="shared" si="31"/>
        <v>2.289738252016852E-2</v>
      </c>
      <c r="H27" s="77">
        <f t="shared" si="32"/>
        <v>7.1507051501813829E-2</v>
      </c>
      <c r="I27" s="74">
        <v>3112195.9</v>
      </c>
      <c r="J27" s="75">
        <v>2798.09</v>
      </c>
      <c r="K27" s="76">
        <f t="shared" si="33"/>
        <v>1112.2572540554449</v>
      </c>
      <c r="L27" s="77">
        <f t="shared" si="34"/>
        <v>4.7521549876179174E-2</v>
      </c>
      <c r="M27" s="77">
        <f t="shared" si="35"/>
        <v>-0.17203442309863448</v>
      </c>
      <c r="N27" s="74">
        <v>2971008.95</v>
      </c>
      <c r="O27" s="75">
        <v>2816.5300000000007</v>
      </c>
      <c r="P27" s="76">
        <f t="shared" si="36"/>
        <v>1054.8472588610807</v>
      </c>
      <c r="Q27" s="77">
        <f t="shared" si="37"/>
        <v>-0.20959566225703516</v>
      </c>
      <c r="R27" s="78">
        <f t="shared" si="38"/>
        <v>-0.30131271703937207</v>
      </c>
      <c r="S27" s="74">
        <v>3758846.97</v>
      </c>
      <c r="T27" s="75">
        <v>2832.8200000000006</v>
      </c>
      <c r="U27" s="76">
        <v>1326.8922734236553</v>
      </c>
      <c r="V27" s="77">
        <v>-0.11603814706310833</v>
      </c>
      <c r="W27" s="77">
        <v>-8.5088304511910184E-2</v>
      </c>
      <c r="X27" s="74">
        <v>4252272.83</v>
      </c>
      <c r="Y27" s="75">
        <v>2811.6840000000002</v>
      </c>
      <c r="Z27" s="76">
        <v>1512.3580139162152</v>
      </c>
      <c r="AA27" s="77">
        <v>3.5012645000878494E-2</v>
      </c>
      <c r="AB27" s="77">
        <v>-2.5763827930642538E-2</v>
      </c>
      <c r="AC27" s="74">
        <v>4108425.97</v>
      </c>
      <c r="AD27" s="75">
        <v>2870.6805555555561</v>
      </c>
      <c r="AE27" s="76">
        <v>1431.1679375293313</v>
      </c>
      <c r="AF27" s="77">
        <v>-5.8720512473999238E-2</v>
      </c>
      <c r="AG27" s="77">
        <v>0.22936041641936009</v>
      </c>
      <c r="AH27" s="74">
        <v>4364724.8499999996</v>
      </c>
      <c r="AI27" s="75">
        <v>2917.1899999999996</v>
      </c>
      <c r="AJ27" s="76">
        <f t="shared" si="39"/>
        <v>1496.2086288517376</v>
      </c>
      <c r="AK27" s="77">
        <f t="shared" si="40"/>
        <v>0.30605248782222261</v>
      </c>
      <c r="AL27" s="78">
        <f t="shared" si="41"/>
        <v>0.6289433957465983</v>
      </c>
      <c r="AM27" s="74">
        <v>3341921.47</v>
      </c>
      <c r="AN27" s="75">
        <v>2762.6188888888892</v>
      </c>
      <c r="AO27" s="76">
        <f t="shared" si="42"/>
        <v>1209.6932672983003</v>
      </c>
      <c r="AP27" s="77">
        <f t="shared" si="43"/>
        <v>0.24722659382761875</v>
      </c>
      <c r="AQ27" s="78">
        <f t="shared" si="44"/>
        <v>0.75210829009280644</v>
      </c>
      <c r="AR27" s="74">
        <v>2679482.21</v>
      </c>
      <c r="AS27" s="75">
        <v>2796.4300000000003</v>
      </c>
      <c r="AT27" s="79">
        <f t="shared" si="45"/>
        <v>958.17961114706952</v>
      </c>
      <c r="AU27" s="77">
        <f t="shared" si="46"/>
        <v>0.40480350464285264</v>
      </c>
      <c r="AV27" s="78">
        <f t="shared" si="47"/>
        <v>0.60076828904698842</v>
      </c>
      <c r="AW27" s="74">
        <v>1907371.53</v>
      </c>
      <c r="AX27" s="75">
        <v>2752.19</v>
      </c>
      <c r="AY27" s="79">
        <f t="shared" si="48"/>
        <v>693.03773722017741</v>
      </c>
      <c r="AZ27" s="78">
        <f t="shared" si="49"/>
        <v>0.13949622403167089</v>
      </c>
      <c r="BA27" s="74">
        <v>1673872.62</v>
      </c>
    </row>
    <row r="28" spans="1:53">
      <c r="A28" s="62"/>
      <c r="B28" s="73" t="s">
        <v>72</v>
      </c>
      <c r="C28" s="73" t="s">
        <v>73</v>
      </c>
      <c r="D28" s="74">
        <v>19891086.59</v>
      </c>
      <c r="E28" s="75">
        <v>12871.259999999998</v>
      </c>
      <c r="F28" s="76">
        <f t="shared" si="30"/>
        <v>1545.3876768863345</v>
      </c>
      <c r="G28" s="77">
        <f t="shared" si="31"/>
        <v>4.6702682129611268E-2</v>
      </c>
      <c r="H28" s="77">
        <f t="shared" si="32"/>
        <v>8.121488894138526E-2</v>
      </c>
      <c r="I28" s="74">
        <v>19003568.949999999</v>
      </c>
      <c r="J28" s="75">
        <v>12060.720000000001</v>
      </c>
      <c r="K28" s="76">
        <f t="shared" si="33"/>
        <v>1575.6579167744544</v>
      </c>
      <c r="L28" s="77">
        <f t="shared" si="34"/>
        <v>3.2972311431891797E-2</v>
      </c>
      <c r="M28" s="77">
        <f t="shared" si="35"/>
        <v>0.20289521963337798</v>
      </c>
      <c r="N28" s="74">
        <v>18396978.059999999</v>
      </c>
      <c r="O28" s="75">
        <v>11560.500000000004</v>
      </c>
      <c r="P28" s="76">
        <f t="shared" si="36"/>
        <v>1591.3652575580634</v>
      </c>
      <c r="Q28" s="77">
        <f t="shared" si="37"/>
        <v>0.16449899607274218</v>
      </c>
      <c r="R28" s="78">
        <f t="shared" si="38"/>
        <v>0.2360938244184364</v>
      </c>
      <c r="S28" s="74">
        <v>15798191.43</v>
      </c>
      <c r="T28" s="75">
        <v>11306.159999999998</v>
      </c>
      <c r="U28" s="76">
        <v>1397.3083195355455</v>
      </c>
      <c r="V28" s="77">
        <v>6.1481228053563701E-2</v>
      </c>
      <c r="W28" s="77">
        <v>8.7799387022351086E-2</v>
      </c>
      <c r="X28" s="74">
        <v>14883156.68</v>
      </c>
      <c r="Y28" s="75">
        <v>11058.641111111112</v>
      </c>
      <c r="Z28" s="76">
        <v>1345.8395593511236</v>
      </c>
      <c r="AA28" s="77">
        <v>2.4793805366720378E-2</v>
      </c>
      <c r="AB28" s="77">
        <v>8.8263850748068487E-2</v>
      </c>
      <c r="AC28" s="74">
        <v>14523074.4</v>
      </c>
      <c r="AD28" s="75">
        <v>10868.721666666672</v>
      </c>
      <c r="AE28" s="76">
        <v>1336.2265448880596</v>
      </c>
      <c r="AF28" s="77">
        <v>6.1934454569263803E-2</v>
      </c>
      <c r="AG28" s="77">
        <v>0.44342864051106085</v>
      </c>
      <c r="AH28" s="74">
        <v>13676055.369999999</v>
      </c>
      <c r="AI28" s="75">
        <v>10543.550000000001</v>
      </c>
      <c r="AJ28" s="76">
        <f t="shared" si="39"/>
        <v>1297.1015805871834</v>
      </c>
      <c r="AK28" s="77">
        <f t="shared" si="40"/>
        <v>0.35924456947442834</v>
      </c>
      <c r="AL28" s="78">
        <f t="shared" si="41"/>
        <v>0.74336815832255043</v>
      </c>
      <c r="AM28" s="74">
        <v>10061511.869999999</v>
      </c>
      <c r="AN28" s="75">
        <v>10170.452222222222</v>
      </c>
      <c r="AO28" s="76">
        <f t="shared" si="42"/>
        <v>989.28854392686776</v>
      </c>
      <c r="AP28" s="77">
        <f t="shared" si="43"/>
        <v>0.2826007897877047</v>
      </c>
      <c r="AQ28" s="78">
        <f t="shared" si="44"/>
        <v>0.7678907526156743</v>
      </c>
      <c r="AR28" s="74">
        <v>7844616.9299999997</v>
      </c>
      <c r="AS28" s="75">
        <v>9953.2199999999993</v>
      </c>
      <c r="AT28" s="79">
        <f t="shared" si="45"/>
        <v>788.14865239590813</v>
      </c>
      <c r="AU28" s="77">
        <f t="shared" si="46"/>
        <v>0.37836399812937471</v>
      </c>
      <c r="AV28" s="78">
        <f t="shared" si="47"/>
        <v>0.24122356392234079</v>
      </c>
      <c r="AW28" s="74">
        <v>5691252.0499999998</v>
      </c>
      <c r="AX28" s="75">
        <v>9692.4599999999991</v>
      </c>
      <c r="AY28" s="79">
        <f t="shared" si="48"/>
        <v>587.18344465698078</v>
      </c>
      <c r="AZ28" s="78">
        <f t="shared" si="49"/>
        <v>-9.9495078508399754E-2</v>
      </c>
      <c r="BA28" s="74">
        <v>6320067.6799999997</v>
      </c>
    </row>
    <row r="29" spans="1:53" s="82" customFormat="1">
      <c r="A29" s="80"/>
      <c r="B29" s="59"/>
      <c r="C29" s="59" t="s">
        <v>55</v>
      </c>
      <c r="D29" s="47">
        <f>SUM(D23:D28)</f>
        <v>61927064</v>
      </c>
      <c r="E29" s="54">
        <f>SUM(E23:E28)</f>
        <v>36222.67</v>
      </c>
      <c r="F29" s="49">
        <f t="shared" si="30"/>
        <v>1709.6217368846637</v>
      </c>
      <c r="G29" s="55">
        <f t="shared" si="31"/>
        <v>0.11220448507774096</v>
      </c>
      <c r="H29" s="55">
        <f t="shared" si="32"/>
        <v>0.17311657139420181</v>
      </c>
      <c r="I29" s="47">
        <f>SUM(I23:I28)</f>
        <v>55679566.870000005</v>
      </c>
      <c r="J29" s="54">
        <f>SUM(J23:J28)</f>
        <v>34833.976999999999</v>
      </c>
      <c r="K29" s="49">
        <f t="shared" si="33"/>
        <v>1598.4269286851745</v>
      </c>
      <c r="L29" s="55">
        <f t="shared" si="34"/>
        <v>5.4766984968778666E-2</v>
      </c>
      <c r="M29" s="55">
        <f t="shared" si="35"/>
        <v>0.13415011301831675</v>
      </c>
      <c r="N29" s="47">
        <f>SUM(N23:N28)</f>
        <v>52788499.890000001</v>
      </c>
      <c r="O29" s="54">
        <f>SUM(O23:O28)</f>
        <v>33906.14</v>
      </c>
      <c r="P29" s="49">
        <f t="shared" si="36"/>
        <v>1556.9009002499254</v>
      </c>
      <c r="Q29" s="55">
        <f t="shared" si="37"/>
        <v>7.5261293897900913E-2</v>
      </c>
      <c r="R29" s="56">
        <f t="shared" si="38"/>
        <v>4.5151548825097823E-2</v>
      </c>
      <c r="S29" s="47">
        <f>SUM(S23:S28)</f>
        <v>49093648.390000001</v>
      </c>
      <c r="T29" s="54">
        <f>SUM(T23:T28)</f>
        <v>33020.459999999992</v>
      </c>
      <c r="U29" s="49">
        <f t="shared" ref="U29" si="50">S29/T29</f>
        <v>1486.764520845561</v>
      </c>
      <c r="V29" s="55">
        <f t="shared" ref="V29" si="51">SUM(S29-X29)/ABS(X29)</f>
        <v>-2.8002258840409903E-2</v>
      </c>
      <c r="W29" s="55">
        <f t="shared" ref="W29" si="52">SUM(S29-AC29)/ABS(AC29)</f>
        <v>2.3087223020417841E-2</v>
      </c>
      <c r="X29" s="47">
        <f>SUM(X23:X28)</f>
        <v>50507986.090000004</v>
      </c>
      <c r="Y29" s="54">
        <f>SUM(Y23:Y28)</f>
        <v>32467.926222222228</v>
      </c>
      <c r="Z29" s="49">
        <f t="shared" ref="Z29" si="53">X29/Y29</f>
        <v>1555.6271054795764</v>
      </c>
      <c r="AA29" s="55">
        <f t="shared" ref="AA29" si="54">SUM(X29-AC29)/ABS(AC29)</f>
        <v>5.2561317477835039E-2</v>
      </c>
      <c r="AB29" s="55">
        <f t="shared" ref="AB29" si="55">SUM(X29-AH29)/ABS(AH29)</f>
        <v>0.11528177720216939</v>
      </c>
      <c r="AC29" s="47">
        <f>SUM(AC23:AC28)</f>
        <v>47985789.759999998</v>
      </c>
      <c r="AD29" s="54">
        <f>SUM(AD23:AD28)</f>
        <v>32242.815555555579</v>
      </c>
      <c r="AE29" s="49">
        <f t="shared" ref="AE29" si="56">AC29/AD29</f>
        <v>1488.2630109432807</v>
      </c>
      <c r="AF29" s="55">
        <f t="shared" ref="AF29" si="57">SUM(AC29-AH29)/ABS(AH29)</f>
        <v>5.958841416918699E-2</v>
      </c>
      <c r="AG29" s="55">
        <f t="shared" ref="AG29" si="58">SUM(AC29-AM29)/ABS(AM29)</f>
        <v>0.44472733353491323</v>
      </c>
      <c r="AH29" s="47">
        <f>SUM(AH23:AH28)</f>
        <v>45287197.479999997</v>
      </c>
      <c r="AI29" s="54">
        <f>SUM(AI23:AI28)</f>
        <v>31601.300000000003</v>
      </c>
      <c r="AJ29" s="49">
        <f t="shared" si="39"/>
        <v>1433.0802049282781</v>
      </c>
      <c r="AK29" s="55">
        <f t="shared" si="40"/>
        <v>0.36347973818467044</v>
      </c>
      <c r="AL29" s="56">
        <f t="shared" si="41"/>
        <v>0.68717474427543701</v>
      </c>
      <c r="AM29" s="47">
        <f>SUM(AM23:AM28)</f>
        <v>33214426.450000003</v>
      </c>
      <c r="AN29" s="54">
        <f>SUM(AN23:AN28)</f>
        <v>30488.27888888889</v>
      </c>
      <c r="AO29" s="49">
        <f t="shared" si="42"/>
        <v>1089.4162498003332</v>
      </c>
      <c r="AP29" s="55">
        <f t="shared" si="43"/>
        <v>0.23740360566100696</v>
      </c>
      <c r="AQ29" s="56">
        <f t="shared" si="44"/>
        <v>1.0156080294054444</v>
      </c>
      <c r="AR29" s="47">
        <f>SUM(AR23:AR28)</f>
        <v>26842031.41</v>
      </c>
      <c r="AS29" s="54">
        <f>SUM(AS23:AS28)</f>
        <v>30210.68</v>
      </c>
      <c r="AT29" s="81">
        <f t="shared" si="45"/>
        <v>888.49477767465021</v>
      </c>
      <c r="AU29" s="55">
        <f t="shared" si="46"/>
        <v>0.62890104747086906</v>
      </c>
      <c r="AV29" s="56">
        <f t="shared" si="47"/>
        <v>1.1362853383945757</v>
      </c>
      <c r="AW29" s="47">
        <f>SUM(AW23:AW28)</f>
        <v>16478613.879999999</v>
      </c>
      <c r="AX29" s="54">
        <f>SUM(AX23:AX28)</f>
        <v>29501.479999999996</v>
      </c>
      <c r="AY29" s="81">
        <f>AW29/AX29</f>
        <v>558.56905755236687</v>
      </c>
      <c r="AZ29" s="56">
        <f t="shared" si="49"/>
        <v>0.31148871302618553</v>
      </c>
      <c r="BA29" s="47">
        <f>SUM(BA23:BA28)</f>
        <v>12564815.629999999</v>
      </c>
    </row>
    <row r="30" spans="1:53" ht="4.5" customHeight="1">
      <c r="A30" s="62"/>
      <c r="C30" s="63"/>
      <c r="D30" s="64"/>
      <c r="E30" s="65"/>
      <c r="F30" s="66"/>
      <c r="G30" s="65"/>
      <c r="H30" s="65"/>
      <c r="I30" s="64"/>
      <c r="J30" s="65"/>
      <c r="K30" s="66"/>
      <c r="L30" s="65"/>
      <c r="M30" s="65"/>
      <c r="N30" s="64"/>
      <c r="O30" s="65"/>
      <c r="P30" s="66"/>
      <c r="Q30" s="65"/>
      <c r="R30" s="67"/>
      <c r="S30" s="64"/>
      <c r="T30" s="65"/>
      <c r="U30" s="66"/>
      <c r="V30" s="65"/>
      <c r="W30" s="65"/>
      <c r="X30" s="64"/>
      <c r="Y30" s="65"/>
      <c r="Z30" s="66"/>
      <c r="AA30" s="65"/>
      <c r="AB30" s="65"/>
      <c r="AC30" s="64"/>
      <c r="AD30" s="65"/>
      <c r="AE30" s="66"/>
      <c r="AF30" s="65"/>
      <c r="AG30" s="65"/>
      <c r="AH30" s="64"/>
      <c r="AI30" s="65"/>
      <c r="AJ30" s="66"/>
      <c r="AK30" s="65"/>
      <c r="AL30" s="67"/>
      <c r="AM30" s="64"/>
      <c r="AN30" s="65"/>
      <c r="AO30" s="66"/>
      <c r="AP30" s="65"/>
      <c r="AQ30" s="67"/>
      <c r="AR30" s="64"/>
      <c r="AS30" s="65"/>
      <c r="AT30" s="66"/>
      <c r="AU30" s="65"/>
      <c r="AV30" s="67"/>
      <c r="AW30" s="64"/>
      <c r="AX30" s="65"/>
      <c r="AY30" s="66"/>
      <c r="AZ30" s="68"/>
      <c r="BA30" s="64"/>
    </row>
    <row r="31" spans="1:53" ht="12.75">
      <c r="A31" s="80" t="s">
        <v>74</v>
      </c>
      <c r="B31" s="59"/>
      <c r="D31" s="83"/>
      <c r="E31" s="84"/>
      <c r="F31" s="85"/>
      <c r="G31" s="84"/>
      <c r="H31" s="84"/>
      <c r="I31" s="83"/>
      <c r="J31" s="84"/>
      <c r="K31" s="85"/>
      <c r="L31" s="84"/>
      <c r="M31" s="84"/>
      <c r="N31" s="83"/>
      <c r="O31" s="84"/>
      <c r="P31" s="85"/>
      <c r="Q31" s="84"/>
      <c r="R31" s="86"/>
      <c r="S31" s="83"/>
      <c r="T31" s="84"/>
      <c r="U31" s="85"/>
      <c r="V31" s="84"/>
      <c r="W31" s="84"/>
      <c r="X31" s="83"/>
      <c r="Y31" s="84"/>
      <c r="Z31" s="85"/>
      <c r="AA31" s="84"/>
      <c r="AB31" s="84"/>
      <c r="AC31" s="83"/>
      <c r="AD31" s="84"/>
      <c r="AE31" s="85"/>
      <c r="AF31" s="84"/>
      <c r="AG31" s="84"/>
      <c r="AH31" s="83"/>
      <c r="AI31" s="84"/>
      <c r="AJ31" s="85"/>
      <c r="AK31" s="84"/>
      <c r="AL31" s="86"/>
      <c r="AM31" s="83"/>
      <c r="AN31" s="84"/>
      <c r="AO31" s="85"/>
      <c r="AP31" s="84"/>
      <c r="AQ31" s="86"/>
      <c r="AR31" s="83"/>
      <c r="AS31" s="84"/>
      <c r="AT31" s="85"/>
      <c r="AU31" s="84"/>
      <c r="AV31" s="86"/>
      <c r="AW31" s="83"/>
      <c r="AX31" s="84"/>
      <c r="AY31" s="85"/>
      <c r="AZ31" s="87"/>
      <c r="BA31" s="83"/>
    </row>
    <row r="32" spans="1:53">
      <c r="A32" s="80"/>
      <c r="B32" s="73" t="s">
        <v>75</v>
      </c>
      <c r="C32" s="73" t="s">
        <v>76</v>
      </c>
      <c r="D32" s="74">
        <v>485554.27</v>
      </c>
      <c r="E32" s="75">
        <v>673.05</v>
      </c>
      <c r="F32" s="76">
        <f t="shared" ref="F32:F39" si="59">D32/E32</f>
        <v>721.42377237946664</v>
      </c>
      <c r="G32" s="77">
        <f t="shared" ref="G32:G39" si="60">SUM(D32-I32)/ABS(I32)</f>
        <v>-0.23882353361674041</v>
      </c>
      <c r="H32" s="77">
        <f t="shared" ref="H32:H39" si="61">SUM(D32-N32)/ABS(N32)</f>
        <v>-1.5131827365394954E-2</v>
      </c>
      <c r="I32" s="74">
        <v>637899.74</v>
      </c>
      <c r="J32" s="75">
        <v>678.51799999999992</v>
      </c>
      <c r="K32" s="76">
        <f t="shared" ref="K32:K39" si="62">I32/J32</f>
        <v>940.13679813947465</v>
      </c>
      <c r="L32" s="77">
        <f t="shared" ref="L32:L39" si="63">SUM(I32-N32)/ABS(N32)</f>
        <v>0.29387627722414972</v>
      </c>
      <c r="M32" s="77">
        <f t="shared" ref="M32:M39" si="64">SUM(I32-S32)/ABS(S32)</f>
        <v>0.69712700942952777</v>
      </c>
      <c r="N32" s="74">
        <v>493014.48</v>
      </c>
      <c r="O32" s="75">
        <v>670.20000000000016</v>
      </c>
      <c r="P32" s="76">
        <f t="shared" ref="P32:P39" si="65">N32/O32</f>
        <v>735.62291853178135</v>
      </c>
      <c r="Q32" s="77">
        <f t="shared" ref="Q32:Q39" si="66">SUM(N32-S32)/ABS(S32)</f>
        <v>0.31166096736119336</v>
      </c>
      <c r="R32" s="78">
        <f t="shared" ref="R32:R39" si="67">SUM(N32-X32)/ABS(X32)</f>
        <v>0.20418240077315516</v>
      </c>
      <c r="S32" s="74">
        <v>375870.36</v>
      </c>
      <c r="T32" s="75">
        <v>641.27</v>
      </c>
      <c r="U32" s="76">
        <v>586.13432719447349</v>
      </c>
      <c r="V32" s="77">
        <v>-8.194081341328939E-2</v>
      </c>
      <c r="W32" s="77">
        <v>-0.11099464908553663</v>
      </c>
      <c r="X32" s="74">
        <v>409418.44</v>
      </c>
      <c r="Y32" s="75">
        <v>649.79599999999994</v>
      </c>
      <c r="Z32" s="76">
        <v>630.07226883514215</v>
      </c>
      <c r="AA32" s="77">
        <v>-3.1647018075455106E-2</v>
      </c>
      <c r="AB32" s="77">
        <v>-0.31712363948767697</v>
      </c>
      <c r="AC32" s="74">
        <v>422798.76</v>
      </c>
      <c r="AD32" s="75">
        <v>589.09666666666669</v>
      </c>
      <c r="AE32" s="76">
        <v>717.70692981910156</v>
      </c>
      <c r="AF32" s="77">
        <v>-0.29480636373407332</v>
      </c>
      <c r="AG32" s="77">
        <v>-0.37366604957975136</v>
      </c>
      <c r="AH32" s="74">
        <v>599549.88</v>
      </c>
      <c r="AI32" s="75">
        <v>598.96</v>
      </c>
      <c r="AJ32" s="76">
        <f t="shared" ref="AJ32:AJ39" si="68">AH32/AI32</f>
        <v>1000.9848403900093</v>
      </c>
      <c r="AK32" s="77">
        <f t="shared" ref="AK32:AK39" si="69">SUM(AH32-AM32)/ABS(AM32)</f>
        <v>-0.11182699586350249</v>
      </c>
      <c r="AL32" s="78">
        <f t="shared" ref="AL32:AL39" si="70">SUM(AH32-AR32)/ABS(AR32)</f>
        <v>0.32344948552008462</v>
      </c>
      <c r="AM32" s="74">
        <v>675037.27</v>
      </c>
      <c r="AN32" s="75">
        <v>574.26777777777784</v>
      </c>
      <c r="AO32" s="76">
        <f t="shared" ref="AO32:AO39" si="71">AM32/AN32</f>
        <v>1175.4747456180914</v>
      </c>
      <c r="AP32" s="77">
        <f t="shared" ref="AP32:AP39" si="72">SUM(AM32-AR32)/ABS(AR32)</f>
        <v>0.49008073805032276</v>
      </c>
      <c r="AQ32" s="78">
        <f t="shared" ref="AQ32:AQ39" si="73">SUM(AM32-AW32)/ABS(AW32)</f>
        <v>0.57399827070277554</v>
      </c>
      <c r="AR32" s="74">
        <v>453020.6</v>
      </c>
      <c r="AS32" s="75">
        <v>596.71</v>
      </c>
      <c r="AT32" s="79">
        <f t="shared" ref="AT32:AT39" si="74">AR32/AS32</f>
        <v>759.19726500310026</v>
      </c>
      <c r="AU32" s="77">
        <f t="shared" ref="AU32:AU39" si="75">SUM(AR32-AW32)/ABS(AW32)</f>
        <v>5.6317440061840938E-2</v>
      </c>
      <c r="AV32" s="78">
        <f t="shared" ref="AV32:AV39" si="76">SUM(AR32-BA32)/ABS(BA32)</f>
        <v>-2.3774618643475198E-2</v>
      </c>
      <c r="AW32" s="74">
        <v>428867.86</v>
      </c>
      <c r="AX32" s="75">
        <v>607.61</v>
      </c>
      <c r="AY32" s="79">
        <f t="shared" ref="AY32:AY38" si="77">AW32/AX32</f>
        <v>705.82752094270995</v>
      </c>
      <c r="AZ32" s="78">
        <f t="shared" ref="AZ32:AZ39" si="78">SUM(AW32-BA32)/ABS(BA32)</f>
        <v>-7.5821960016704104E-2</v>
      </c>
      <c r="BA32" s="74">
        <v>464053.29</v>
      </c>
    </row>
    <row r="33" spans="1:55">
      <c r="A33" s="62"/>
      <c r="B33" s="73" t="s">
        <v>77</v>
      </c>
      <c r="C33" s="73" t="s">
        <v>78</v>
      </c>
      <c r="D33" s="74">
        <v>463884.74</v>
      </c>
      <c r="E33" s="75">
        <v>7.4</v>
      </c>
      <c r="F33" s="76">
        <f t="shared" si="59"/>
        <v>62687.127027027025</v>
      </c>
      <c r="G33" s="77">
        <f t="shared" si="60"/>
        <v>-0.23408775282044622</v>
      </c>
      <c r="H33" s="77">
        <f t="shared" si="61"/>
        <v>-0.38997083533335197</v>
      </c>
      <c r="I33" s="74">
        <v>605663.04</v>
      </c>
      <c r="J33" s="75">
        <v>4.7</v>
      </c>
      <c r="K33" s="76">
        <f t="shared" si="62"/>
        <v>128864.47659574468</v>
      </c>
      <c r="L33" s="77">
        <f t="shared" si="63"/>
        <v>-0.20352603459069885</v>
      </c>
      <c r="M33" s="77">
        <f t="shared" si="64"/>
        <v>-0.28570125708329036</v>
      </c>
      <c r="N33" s="74">
        <v>760430.43</v>
      </c>
      <c r="O33" s="75">
        <v>7.2</v>
      </c>
      <c r="P33" s="76">
        <f t="shared" si="65"/>
        <v>105615.33750000001</v>
      </c>
      <c r="Q33" s="77">
        <f t="shared" si="66"/>
        <v>-0.10317377097236613</v>
      </c>
      <c r="R33" s="78">
        <f t="shared" si="67"/>
        <v>7.2350998219580789E-3</v>
      </c>
      <c r="S33" s="74">
        <v>847912.79</v>
      </c>
      <c r="T33" s="75">
        <v>12.5</v>
      </c>
      <c r="U33" s="76">
        <v>67833.023199999996</v>
      </c>
      <c r="V33" s="77">
        <v>0.1231106620443437</v>
      </c>
      <c r="W33" s="77">
        <v>0.30171964719278022</v>
      </c>
      <c r="X33" s="74">
        <v>754968.16</v>
      </c>
      <c r="Y33" s="75">
        <v>15.5</v>
      </c>
      <c r="Z33" s="76">
        <v>48707.623225806456</v>
      </c>
      <c r="AA33" s="77">
        <v>0.15903062020916375</v>
      </c>
      <c r="AB33" s="77">
        <v>0.52813348636903112</v>
      </c>
      <c r="AC33" s="74">
        <v>651378.96</v>
      </c>
      <c r="AD33" s="75">
        <v>17.777777777777779</v>
      </c>
      <c r="AE33" s="76">
        <v>36640.066499999994</v>
      </c>
      <c r="AF33" s="77">
        <v>0.31845825271920547</v>
      </c>
      <c r="AG33" s="77">
        <v>0.59889647542397817</v>
      </c>
      <c r="AH33" s="74">
        <v>494045.95</v>
      </c>
      <c r="AI33" s="75">
        <v>20.880000000000003</v>
      </c>
      <c r="AJ33" s="76">
        <f t="shared" si="68"/>
        <v>23661.204501915705</v>
      </c>
      <c r="AK33" s="77">
        <f t="shared" si="69"/>
        <v>0.21270163247595691</v>
      </c>
      <c r="AL33" s="78">
        <f t="shared" si="70"/>
        <v>0.645139049604321</v>
      </c>
      <c r="AM33" s="74">
        <v>407392.83</v>
      </c>
      <c r="AN33" s="75">
        <v>17.89</v>
      </c>
      <c r="AO33" s="76">
        <f t="shared" si="71"/>
        <v>22772.097820011179</v>
      </c>
      <c r="AP33" s="77">
        <f t="shared" si="72"/>
        <v>0.35659011709703259</v>
      </c>
      <c r="AQ33" s="78">
        <f t="shared" si="73"/>
        <v>0.36762276392764015</v>
      </c>
      <c r="AR33" s="74">
        <v>300306.5</v>
      </c>
      <c r="AS33" s="75">
        <v>14.220000000000002</v>
      </c>
      <c r="AT33" s="79">
        <f t="shared" si="74"/>
        <v>21118.600562587901</v>
      </c>
      <c r="AU33" s="77">
        <f t="shared" si="75"/>
        <v>8.1326309926363811E-3</v>
      </c>
      <c r="AV33" s="78">
        <f t="shared" si="76"/>
        <v>0.23727428318646562</v>
      </c>
      <c r="AW33" s="74">
        <v>297883.92</v>
      </c>
      <c r="AX33" s="75">
        <v>13.17</v>
      </c>
      <c r="AY33" s="79">
        <f t="shared" si="77"/>
        <v>22618.369020501137</v>
      </c>
      <c r="AZ33" s="78">
        <f t="shared" si="78"/>
        <v>0.22729316078997441</v>
      </c>
      <c r="BA33" s="74">
        <v>242716.19</v>
      </c>
    </row>
    <row r="34" spans="1:55">
      <c r="A34" s="62"/>
      <c r="B34" s="73" t="s">
        <v>79</v>
      </c>
      <c r="C34" s="73" t="s">
        <v>80</v>
      </c>
      <c r="D34" s="74">
        <v>827095.97</v>
      </c>
      <c r="E34" s="75">
        <v>341.96000000000004</v>
      </c>
      <c r="F34" s="76">
        <f t="shared" si="59"/>
        <v>2418.692156977424</v>
      </c>
      <c r="G34" s="77">
        <f t="shared" si="60"/>
        <v>0.3909310817954873</v>
      </c>
      <c r="H34" s="77">
        <f t="shared" si="61"/>
        <v>9.1274262531969172E-2</v>
      </c>
      <c r="I34" s="74">
        <v>594634.76</v>
      </c>
      <c r="J34" s="75">
        <v>350.58000000000004</v>
      </c>
      <c r="K34" s="76">
        <f t="shared" si="62"/>
        <v>1696.1457014090934</v>
      </c>
      <c r="L34" s="77">
        <f t="shared" si="63"/>
        <v>-0.21543613712097459</v>
      </c>
      <c r="M34" s="77">
        <f t="shared" si="64"/>
        <v>-0.10613205965950635</v>
      </c>
      <c r="N34" s="74">
        <v>757917.6</v>
      </c>
      <c r="O34" s="75">
        <v>368.81999999999994</v>
      </c>
      <c r="P34" s="76">
        <f t="shared" si="65"/>
        <v>2054.9796648771762</v>
      </c>
      <c r="Q34" s="77">
        <f t="shared" si="66"/>
        <v>0.13931826666138741</v>
      </c>
      <c r="R34" s="78">
        <f t="shared" si="67"/>
        <v>0.26555315603076513</v>
      </c>
      <c r="S34" s="74">
        <v>665237.81999999995</v>
      </c>
      <c r="T34" s="75">
        <v>333.09999999999997</v>
      </c>
      <c r="U34" s="76">
        <v>1997.1114380066047</v>
      </c>
      <c r="V34" s="77">
        <v>0.11079861796589234</v>
      </c>
      <c r="W34" s="77">
        <v>-2.1266254394837751E-2</v>
      </c>
      <c r="X34" s="74">
        <v>598882.47</v>
      </c>
      <c r="Y34" s="75">
        <v>326.67266666666666</v>
      </c>
      <c r="Z34" s="76">
        <v>1833.2800111834681</v>
      </c>
      <c r="AA34" s="77">
        <v>-0.11889182271631635</v>
      </c>
      <c r="AB34" s="77">
        <v>-9.7805791626657534E-2</v>
      </c>
      <c r="AC34" s="74">
        <v>679692.33</v>
      </c>
      <c r="AD34" s="75">
        <v>332.06888888888886</v>
      </c>
      <c r="AE34" s="76">
        <v>2046.8413414887139</v>
      </c>
      <c r="AF34" s="77">
        <v>2.3931262509291083E-2</v>
      </c>
      <c r="AG34" s="77">
        <v>0.2074583824529464</v>
      </c>
      <c r="AH34" s="74">
        <v>663806.6</v>
      </c>
      <c r="AI34" s="75">
        <v>338.98000000000008</v>
      </c>
      <c r="AJ34" s="76">
        <f t="shared" si="68"/>
        <v>1958.2470942238476</v>
      </c>
      <c r="AK34" s="77">
        <f t="shared" si="69"/>
        <v>0.17923773466384421</v>
      </c>
      <c r="AL34" s="78">
        <f t="shared" si="70"/>
        <v>0.3987996530219029</v>
      </c>
      <c r="AM34" s="74">
        <v>562911.6</v>
      </c>
      <c r="AN34" s="75">
        <v>344.22555555555556</v>
      </c>
      <c r="AO34" s="76">
        <f t="shared" si="71"/>
        <v>1635.2986898125582</v>
      </c>
      <c r="AP34" s="77">
        <f t="shared" si="72"/>
        <v>0.18618969856883644</v>
      </c>
      <c r="AQ34" s="78">
        <f t="shared" si="73"/>
        <v>0.28523201807041448</v>
      </c>
      <c r="AR34" s="74">
        <v>474554.45</v>
      </c>
      <c r="AS34" s="75">
        <v>356.95000000000005</v>
      </c>
      <c r="AT34" s="79">
        <f t="shared" si="74"/>
        <v>1329.4703740019609</v>
      </c>
      <c r="AU34" s="77">
        <f t="shared" si="75"/>
        <v>8.3496189202346582E-2</v>
      </c>
      <c r="AV34" s="78">
        <f t="shared" si="76"/>
        <v>0.57237414075636728</v>
      </c>
      <c r="AW34" s="74">
        <v>437984.42</v>
      </c>
      <c r="AX34" s="75">
        <v>356.02</v>
      </c>
      <c r="AY34" s="79">
        <f t="shared" si="77"/>
        <v>1230.2242008875905</v>
      </c>
      <c r="AZ34" s="78">
        <f t="shared" si="78"/>
        <v>0.45120412644360586</v>
      </c>
      <c r="BA34" s="74">
        <v>301807.59000000003</v>
      </c>
    </row>
    <row r="35" spans="1:55">
      <c r="A35" s="62"/>
      <c r="B35" s="73" t="s">
        <v>81</v>
      </c>
      <c r="C35" s="73" t="s">
        <v>82</v>
      </c>
      <c r="D35" s="74">
        <v>1230921.57</v>
      </c>
      <c r="E35" s="75">
        <v>1453.7899999999997</v>
      </c>
      <c r="F35" s="76">
        <f t="shared" si="59"/>
        <v>846.6983333218692</v>
      </c>
      <c r="G35" s="77">
        <f t="shared" si="60"/>
        <v>-5.2235054523055553E-2</v>
      </c>
      <c r="H35" s="77">
        <f t="shared" si="61"/>
        <v>-4.2875554541607623E-2</v>
      </c>
      <c r="I35" s="74">
        <v>1298762.5</v>
      </c>
      <c r="J35" s="75">
        <v>1444.6100000000001</v>
      </c>
      <c r="K35" s="76">
        <f t="shared" si="62"/>
        <v>899.04022538955144</v>
      </c>
      <c r="L35" s="77">
        <f t="shared" si="63"/>
        <v>9.8753388444198474E-3</v>
      </c>
      <c r="M35" s="77">
        <f t="shared" si="64"/>
        <v>9.4339800817256243E-3</v>
      </c>
      <c r="N35" s="74">
        <v>1286062.2</v>
      </c>
      <c r="O35" s="75">
        <v>1403.1899999999998</v>
      </c>
      <c r="P35" s="76">
        <f t="shared" si="65"/>
        <v>916.52748380475919</v>
      </c>
      <c r="Q35" s="77">
        <f t="shared" si="66"/>
        <v>-4.3704281678891369E-4</v>
      </c>
      <c r="R35" s="78">
        <f t="shared" si="67"/>
        <v>-5.8937000745313751E-2</v>
      </c>
      <c r="S35" s="74">
        <v>1286624.51</v>
      </c>
      <c r="T35" s="75">
        <v>1363.11</v>
      </c>
      <c r="U35" s="76">
        <v>943.88898181364686</v>
      </c>
      <c r="V35" s="77">
        <v>-5.8525536093673301E-2</v>
      </c>
      <c r="W35" s="77">
        <v>-0.25984964821783008</v>
      </c>
      <c r="X35" s="74">
        <v>1366605.85</v>
      </c>
      <c r="Y35" s="75">
        <v>1349.1666666666663</v>
      </c>
      <c r="Z35" s="76">
        <v>1012.9258925262511</v>
      </c>
      <c r="AA35" s="77">
        <v>-0.21383916382482762</v>
      </c>
      <c r="AB35" s="77">
        <v>-0.26202078935670264</v>
      </c>
      <c r="AC35" s="74">
        <v>1738328.58</v>
      </c>
      <c r="AD35" s="75">
        <v>1316.0283333333341</v>
      </c>
      <c r="AE35" s="76">
        <v>1320.8899352470874</v>
      </c>
      <c r="AF35" s="77">
        <v>-6.1287237057353498E-2</v>
      </c>
      <c r="AG35" s="77">
        <v>-6.1797613604912302E-2</v>
      </c>
      <c r="AH35" s="74">
        <v>1851821.61</v>
      </c>
      <c r="AI35" s="75">
        <v>1332.8799999999999</v>
      </c>
      <c r="AJ35" s="76">
        <f t="shared" si="68"/>
        <v>1389.3385826180904</v>
      </c>
      <c r="AK35" s="77">
        <f t="shared" si="69"/>
        <v>-5.4369831508297383E-4</v>
      </c>
      <c r="AL35" s="78">
        <f t="shared" si="70"/>
        <v>0.32175787063080735</v>
      </c>
      <c r="AM35" s="74">
        <v>1852828.99</v>
      </c>
      <c r="AN35" s="75">
        <v>1308.9111111111113</v>
      </c>
      <c r="AO35" s="76">
        <f t="shared" si="71"/>
        <v>1415.549898134157</v>
      </c>
      <c r="AP35" s="77">
        <f t="shared" si="72"/>
        <v>0.32247689909258015</v>
      </c>
      <c r="AQ35" s="78">
        <f t="shared" si="73"/>
        <v>1.2749135354844614</v>
      </c>
      <c r="AR35" s="74">
        <v>1401029.38</v>
      </c>
      <c r="AS35" s="75">
        <v>1304.3899999999999</v>
      </c>
      <c r="AT35" s="79">
        <f t="shared" si="74"/>
        <v>1074.087795827935</v>
      </c>
      <c r="AU35" s="77">
        <f t="shared" si="75"/>
        <v>0.72019151112990887</v>
      </c>
      <c r="AV35" s="78">
        <f t="shared" si="76"/>
        <v>0.51296577459172499</v>
      </c>
      <c r="AW35" s="74">
        <v>814461.28</v>
      </c>
      <c r="AX35" s="75">
        <v>1257.1099999999999</v>
      </c>
      <c r="AY35" s="79">
        <f t="shared" si="77"/>
        <v>647.88386060090215</v>
      </c>
      <c r="AZ35" s="78">
        <f t="shared" si="78"/>
        <v>-0.12046666618071351</v>
      </c>
      <c r="BA35" s="74">
        <v>926015.25</v>
      </c>
    </row>
    <row r="36" spans="1:55">
      <c r="A36" s="62"/>
      <c r="B36" s="73" t="s">
        <v>83</v>
      </c>
      <c r="C36" s="73" t="s">
        <v>84</v>
      </c>
      <c r="D36" s="74">
        <v>1634895.58</v>
      </c>
      <c r="E36" s="75">
        <v>1549.41</v>
      </c>
      <c r="F36" s="76">
        <f t="shared" si="59"/>
        <v>1055.1729884278532</v>
      </c>
      <c r="G36" s="77">
        <f t="shared" si="60"/>
        <v>0.4517257268631174</v>
      </c>
      <c r="H36" s="77">
        <f t="shared" si="61"/>
        <v>0.56692404454849288</v>
      </c>
      <c r="I36" s="74">
        <v>1126173.8700000001</v>
      </c>
      <c r="J36" s="75">
        <v>1502.3240000000001</v>
      </c>
      <c r="K36" s="76">
        <f t="shared" si="62"/>
        <v>749.62116693868973</v>
      </c>
      <c r="L36" s="77">
        <f t="shared" si="63"/>
        <v>7.9352673548257244E-2</v>
      </c>
      <c r="M36" s="77">
        <f t="shared" si="64"/>
        <v>0.43649573390920365</v>
      </c>
      <c r="N36" s="74">
        <v>1043378.96</v>
      </c>
      <c r="O36" s="75">
        <v>1460.7199999999998</v>
      </c>
      <c r="P36" s="76">
        <f t="shared" si="65"/>
        <v>714.29087025576439</v>
      </c>
      <c r="Q36" s="77">
        <f t="shared" si="66"/>
        <v>0.33088634430012254</v>
      </c>
      <c r="R36" s="78">
        <f t="shared" si="67"/>
        <v>0.328266367257118</v>
      </c>
      <c r="S36" s="74">
        <v>783973</v>
      </c>
      <c r="T36" s="75">
        <v>1430.02</v>
      </c>
      <c r="U36" s="76">
        <v>548.22519964755736</v>
      </c>
      <c r="V36" s="77">
        <v>-1.968595631193659E-3</v>
      </c>
      <c r="W36" s="77">
        <v>0.15059626788605893</v>
      </c>
      <c r="X36" s="74">
        <v>785519.37</v>
      </c>
      <c r="Y36" s="75">
        <v>1427.4013333333332</v>
      </c>
      <c r="Z36" s="76">
        <v>550.31430310186067</v>
      </c>
      <c r="AA36" s="77">
        <v>0.15286579445237047</v>
      </c>
      <c r="AB36" s="77">
        <v>8.3041283619485234E-2</v>
      </c>
      <c r="AC36" s="74">
        <v>681362.37</v>
      </c>
      <c r="AD36" s="75">
        <v>1396.6122222222227</v>
      </c>
      <c r="AE36" s="76">
        <v>487.86797019135969</v>
      </c>
      <c r="AF36" s="77">
        <v>-6.0566035672914548E-2</v>
      </c>
      <c r="AG36" s="77">
        <v>0.49501017733809777</v>
      </c>
      <c r="AH36" s="74">
        <v>725290.33</v>
      </c>
      <c r="AI36" s="75">
        <v>1412.1399999999999</v>
      </c>
      <c r="AJ36" s="76">
        <f t="shared" si="68"/>
        <v>513.61078221706066</v>
      </c>
      <c r="AK36" s="77">
        <f t="shared" si="69"/>
        <v>0.59139464199484248</v>
      </c>
      <c r="AL36" s="78">
        <f t="shared" si="70"/>
        <v>2.2467388819421563</v>
      </c>
      <c r="AM36" s="74">
        <v>455757.68</v>
      </c>
      <c r="AN36" s="75">
        <v>1439.8366666666668</v>
      </c>
      <c r="AO36" s="76">
        <f t="shared" si="71"/>
        <v>316.53429208405578</v>
      </c>
      <c r="AP36" s="77">
        <f t="shared" si="72"/>
        <v>1.0401846256515666</v>
      </c>
      <c r="AQ36" s="78">
        <f t="shared" si="73"/>
        <v>0.62880101965692925</v>
      </c>
      <c r="AR36" s="74">
        <v>223390.41</v>
      </c>
      <c r="AS36" s="75">
        <v>1426.26</v>
      </c>
      <c r="AT36" s="79">
        <f t="shared" si="74"/>
        <v>156.62670901518658</v>
      </c>
      <c r="AU36" s="77">
        <f t="shared" si="75"/>
        <v>-0.20164038137639392</v>
      </c>
      <c r="AV36" s="78">
        <f t="shared" si="76"/>
        <v>-0.38715323667624502</v>
      </c>
      <c r="AW36" s="74">
        <v>279811.76</v>
      </c>
      <c r="AX36" s="75">
        <v>1416.77</v>
      </c>
      <c r="AY36" s="79">
        <f t="shared" si="77"/>
        <v>197.49977766327635</v>
      </c>
      <c r="AZ36" s="78">
        <f t="shared" si="78"/>
        <v>-0.23236753334253094</v>
      </c>
      <c r="BA36" s="74">
        <v>364512.67</v>
      </c>
    </row>
    <row r="37" spans="1:55">
      <c r="A37" s="62"/>
      <c r="B37" s="73" t="s">
        <v>85</v>
      </c>
      <c r="C37" s="73" t="s">
        <v>86</v>
      </c>
      <c r="D37" s="74">
        <v>1376261.93</v>
      </c>
      <c r="E37" s="75">
        <v>1329.2900000000002</v>
      </c>
      <c r="F37" s="76">
        <f t="shared" si="59"/>
        <v>1035.3361042360957</v>
      </c>
      <c r="G37" s="77">
        <f t="shared" si="60"/>
        <v>0.1614269066436983</v>
      </c>
      <c r="H37" s="77">
        <f t="shared" si="61"/>
        <v>0.4760775090080972</v>
      </c>
      <c r="I37" s="74">
        <v>1184975.07</v>
      </c>
      <c r="J37" s="75">
        <v>1252.0840000000001</v>
      </c>
      <c r="K37" s="76">
        <f t="shared" si="62"/>
        <v>946.40221422843831</v>
      </c>
      <c r="L37" s="77">
        <f t="shared" si="63"/>
        <v>0.27091726613573897</v>
      </c>
      <c r="M37" s="77">
        <f t="shared" si="64"/>
        <v>4.0557816767705503</v>
      </c>
      <c r="N37" s="74">
        <v>932377.82</v>
      </c>
      <c r="O37" s="75">
        <v>1350.5609999999999</v>
      </c>
      <c r="P37" s="76">
        <f t="shared" si="65"/>
        <v>690.3633527104663</v>
      </c>
      <c r="Q37" s="77">
        <f t="shared" si="66"/>
        <v>2.9780572752330299</v>
      </c>
      <c r="R37" s="78">
        <f t="shared" si="67"/>
        <v>5.952219133433438</v>
      </c>
      <c r="S37" s="74">
        <v>234380.19</v>
      </c>
      <c r="T37" s="75">
        <v>1278.6400000000001</v>
      </c>
      <c r="U37" s="76">
        <v>183.30428423950445</v>
      </c>
      <c r="V37" s="77">
        <v>0.74764178905045653</v>
      </c>
      <c r="W37" s="77">
        <v>4.9755499296334822</v>
      </c>
      <c r="X37" s="74">
        <v>134112.26</v>
      </c>
      <c r="Y37" s="75">
        <v>1183.92</v>
      </c>
      <c r="Z37" s="76">
        <v>113.27814379349957</v>
      </c>
      <c r="AA37" s="77">
        <v>2.4192075098411148</v>
      </c>
      <c r="AB37" s="77">
        <v>-0.4605258479026309</v>
      </c>
      <c r="AC37" s="74">
        <v>39223.199999999997</v>
      </c>
      <c r="AD37" s="75">
        <v>1200.558888888889</v>
      </c>
      <c r="AE37" s="76">
        <v>32.670783884912858</v>
      </c>
      <c r="AF37" s="77">
        <v>-0.84222245928488915</v>
      </c>
      <c r="AG37" s="77">
        <v>-0.84635915595933098</v>
      </c>
      <c r="AH37" s="74">
        <v>248598.12</v>
      </c>
      <c r="AI37" s="75">
        <v>1187.3900000000001</v>
      </c>
      <c r="AJ37" s="76">
        <f t="shared" si="68"/>
        <v>209.36517909027361</v>
      </c>
      <c r="AK37" s="77">
        <f t="shared" si="69"/>
        <v>-2.621853944289328E-2</v>
      </c>
      <c r="AL37" s="78">
        <f t="shared" si="70"/>
        <v>4.2141766706436596E-3</v>
      </c>
      <c r="AM37" s="74">
        <v>255291.49</v>
      </c>
      <c r="AN37" s="75">
        <v>1194.8177777777778</v>
      </c>
      <c r="AO37" s="76">
        <f t="shared" si="71"/>
        <v>213.66562730160618</v>
      </c>
      <c r="AP37" s="77">
        <f t="shared" si="72"/>
        <v>3.1252100544331772E-2</v>
      </c>
      <c r="AQ37" s="78">
        <f t="shared" si="73"/>
        <v>-0.19805999439974034</v>
      </c>
      <c r="AR37" s="74">
        <v>247554.88</v>
      </c>
      <c r="AS37" s="75">
        <v>1267.45</v>
      </c>
      <c r="AT37" s="79">
        <f t="shared" si="74"/>
        <v>195.31727484318907</v>
      </c>
      <c r="AU37" s="77">
        <f t="shared" si="75"/>
        <v>-0.22236279065325829</v>
      </c>
      <c r="AV37" s="78">
        <f t="shared" si="76"/>
        <v>-0.14828081868159215</v>
      </c>
      <c r="AW37" s="74">
        <v>318342.38</v>
      </c>
      <c r="AX37" s="75">
        <v>1301.7</v>
      </c>
      <c r="AY37" s="79">
        <f t="shared" si="77"/>
        <v>244.55894599370055</v>
      </c>
      <c r="AZ37" s="78">
        <f t="shared" si="78"/>
        <v>9.526546708573666E-2</v>
      </c>
      <c r="BA37" s="74">
        <v>290653.17</v>
      </c>
    </row>
    <row r="38" spans="1:55">
      <c r="A38" s="62"/>
      <c r="B38" s="73" t="s">
        <v>87</v>
      </c>
      <c r="C38" s="73" t="s">
        <v>88</v>
      </c>
      <c r="D38" s="74">
        <v>12134511.960000001</v>
      </c>
      <c r="E38" s="75">
        <v>8054.2499999999991</v>
      </c>
      <c r="F38" s="76">
        <f t="shared" si="59"/>
        <v>1506.5973815066582</v>
      </c>
      <c r="G38" s="77">
        <f t="shared" si="60"/>
        <v>6.2811406413072327E-2</v>
      </c>
      <c r="H38" s="77">
        <f t="shared" si="61"/>
        <v>3.0582014905613013E-2</v>
      </c>
      <c r="I38" s="74">
        <v>11417370.84</v>
      </c>
      <c r="J38" s="75">
        <v>7941.2100000000009</v>
      </c>
      <c r="K38" s="76">
        <f t="shared" si="62"/>
        <v>1437.7369242218754</v>
      </c>
      <c r="L38" s="77">
        <f t="shared" si="63"/>
        <v>-3.0324657143294756E-2</v>
      </c>
      <c r="M38" s="77">
        <f t="shared" si="64"/>
        <v>-0.13305334085522255</v>
      </c>
      <c r="N38" s="74">
        <v>11774426.279999999</v>
      </c>
      <c r="O38" s="75">
        <v>7808.22</v>
      </c>
      <c r="P38" s="76">
        <f t="shared" si="65"/>
        <v>1507.9526806365598</v>
      </c>
      <c r="Q38" s="77">
        <f t="shared" si="66"/>
        <v>-0.10594131785313288</v>
      </c>
      <c r="R38" s="78">
        <f t="shared" si="67"/>
        <v>-0.19996014921142066</v>
      </c>
      <c r="S38" s="74">
        <v>13169634.74</v>
      </c>
      <c r="T38" s="75">
        <v>7809.4299999999985</v>
      </c>
      <c r="U38" s="76">
        <v>1686.3759250034898</v>
      </c>
      <c r="V38" s="77">
        <v>-0.10515957535642309</v>
      </c>
      <c r="W38" s="77">
        <v>-3.6645074409235395E-2</v>
      </c>
      <c r="X38" s="74">
        <v>14717299.73</v>
      </c>
      <c r="Y38" s="75">
        <v>7801.7819999999992</v>
      </c>
      <c r="Z38" s="76">
        <v>1886.402328339859</v>
      </c>
      <c r="AA38" s="77">
        <v>7.6566166503349062E-2</v>
      </c>
      <c r="AB38" s="77">
        <v>0.14586697419344077</v>
      </c>
      <c r="AC38" s="74">
        <v>13670594.699999999</v>
      </c>
      <c r="AD38" s="75">
        <v>7849.349444444445</v>
      </c>
      <c r="AE38" s="76">
        <v>1741.6213657904698</v>
      </c>
      <c r="AF38" s="77">
        <v>6.437208398920656E-2</v>
      </c>
      <c r="AG38" s="77">
        <v>0.18235006995973246</v>
      </c>
      <c r="AH38" s="74">
        <v>12843811.77</v>
      </c>
      <c r="AI38" s="75">
        <v>7866.1799999999985</v>
      </c>
      <c r="AJ38" s="76">
        <f t="shared" si="68"/>
        <v>1632.7889483840952</v>
      </c>
      <c r="AK38" s="77">
        <f t="shared" si="69"/>
        <v>0.11084280370108079</v>
      </c>
      <c r="AL38" s="78">
        <f t="shared" si="70"/>
        <v>0.37173346735421264</v>
      </c>
      <c r="AM38" s="74">
        <v>11562222.6</v>
      </c>
      <c r="AN38" s="75">
        <v>7319.9222222222224</v>
      </c>
      <c r="AO38" s="76">
        <f t="shared" si="71"/>
        <v>1579.5553899328013</v>
      </c>
      <c r="AP38" s="77">
        <f t="shared" si="72"/>
        <v>0.23485831009023261</v>
      </c>
      <c r="AQ38" s="78">
        <f t="shared" si="73"/>
        <v>0.48267607913523625</v>
      </c>
      <c r="AR38" s="74">
        <v>9363197.7899999991</v>
      </c>
      <c r="AS38" s="75">
        <v>7305.54</v>
      </c>
      <c r="AT38" s="79">
        <f t="shared" si="74"/>
        <v>1281.6571793460853</v>
      </c>
      <c r="AU38" s="77">
        <f t="shared" si="75"/>
        <v>0.20068518551484282</v>
      </c>
      <c r="AV38" s="78">
        <f t="shared" si="76"/>
        <v>0.48202402661109994</v>
      </c>
      <c r="AW38" s="74">
        <v>7798212.1399999997</v>
      </c>
      <c r="AX38" s="75">
        <v>7197.9</v>
      </c>
      <c r="AY38" s="79">
        <f t="shared" si="77"/>
        <v>1083.4010114061045</v>
      </c>
      <c r="AZ38" s="78">
        <f t="shared" si="78"/>
        <v>0.23431524307149804</v>
      </c>
      <c r="BA38" s="74">
        <v>6317844.7999999998</v>
      </c>
    </row>
    <row r="39" spans="1:55" s="82" customFormat="1">
      <c r="A39" s="80"/>
      <c r="B39" s="59"/>
      <c r="C39" s="59" t="s">
        <v>55</v>
      </c>
      <c r="D39" s="47">
        <f>SUM(D32:D38)</f>
        <v>18153126.02</v>
      </c>
      <c r="E39" s="54">
        <f>SUM(E32:E38)</f>
        <v>13409.149999999998</v>
      </c>
      <c r="F39" s="49">
        <f t="shared" si="59"/>
        <v>1353.7864831104137</v>
      </c>
      <c r="G39" s="55">
        <f t="shared" si="60"/>
        <v>7.634803241548091E-2</v>
      </c>
      <c r="H39" s="55">
        <f t="shared" si="61"/>
        <v>6.4848878793742917E-2</v>
      </c>
      <c r="I39" s="47">
        <f>SUM(I32:I38)</f>
        <v>16865479.82</v>
      </c>
      <c r="J39" s="54">
        <f>SUM(J32:J38)</f>
        <v>13174.026000000002</v>
      </c>
      <c r="K39" s="49">
        <f t="shared" si="62"/>
        <v>1280.2069633079514</v>
      </c>
      <c r="L39" s="55">
        <f t="shared" si="63"/>
        <v>-1.0683490168075309E-2</v>
      </c>
      <c r="M39" s="55">
        <f t="shared" si="64"/>
        <v>-2.8689478649849002E-2</v>
      </c>
      <c r="N39" s="47">
        <f>SUM(N32:N38)</f>
        <v>17047607.77</v>
      </c>
      <c r="O39" s="54">
        <f>SUM(O32:O38)</f>
        <v>13068.911</v>
      </c>
      <c r="P39" s="49">
        <f t="shared" si="65"/>
        <v>1304.4398091011562</v>
      </c>
      <c r="Q39" s="55">
        <f t="shared" si="66"/>
        <v>-1.8200432624775196E-2</v>
      </c>
      <c r="R39" s="56">
        <f t="shared" si="67"/>
        <v>-9.1608475323378333E-2</v>
      </c>
      <c r="S39" s="47">
        <f>SUM(S32:S38)</f>
        <v>17363633.41</v>
      </c>
      <c r="T39" s="54">
        <f>SUM(T32:T38)</f>
        <v>12868.069999999998</v>
      </c>
      <c r="U39" s="49">
        <f t="shared" ref="U39" si="79">S39/T39</f>
        <v>1349.3580163925128</v>
      </c>
      <c r="V39" s="55">
        <f t="shared" ref="V39" si="80">SUM(S39-X39)/ABS(X39)</f>
        <v>-7.4768868451281362E-2</v>
      </c>
      <c r="W39" s="55">
        <f t="shared" ref="W39" si="81">SUM(S39-AC39)/ABS(AC39)</f>
        <v>-2.9063047475888261E-2</v>
      </c>
      <c r="X39" s="47">
        <f>SUM(X32:X38)</f>
        <v>18766806.280000001</v>
      </c>
      <c r="Y39" s="54">
        <f>SUM(Y32:Y38)</f>
        <v>12754.238666666664</v>
      </c>
      <c r="Z39" s="49">
        <f t="shared" ref="Z39" si="82">X39/Y39</f>
        <v>1471.4172104248955</v>
      </c>
      <c r="AA39" s="55">
        <f t="shared" ref="AA39" si="83">SUM(X39-AC39)/ABS(AC39)</f>
        <v>4.9399354838922681E-2</v>
      </c>
      <c r="AB39" s="55">
        <f t="shared" ref="AB39" si="84">SUM(X39-AH39)/ABS(AH39)</f>
        <v>7.6885743003740084E-2</v>
      </c>
      <c r="AC39" s="47">
        <f>SUM(AC32:AC38)</f>
        <v>17883378.899999999</v>
      </c>
      <c r="AD39" s="54">
        <f>SUM(AD32:AD38)</f>
        <v>12701.492222222223</v>
      </c>
      <c r="AE39" s="49">
        <f t="shared" ref="AE39" si="85">AC39/AD39</f>
        <v>1407.9746369258623</v>
      </c>
      <c r="AF39" s="55">
        <f t="shared" ref="AF39" si="86">SUM(AC39-AH39)/ABS(AH39)</f>
        <v>2.6192495772056602E-2</v>
      </c>
      <c r="AG39" s="55">
        <f t="shared" ref="AG39" si="87">SUM(AC39-AM39)/ABS(AM39)</f>
        <v>0.1339088954834888</v>
      </c>
      <c r="AH39" s="47">
        <f>SUM(AH32:AH38)</f>
        <v>17426924.259999998</v>
      </c>
      <c r="AI39" s="54">
        <f>SUM(AI32:AI38)</f>
        <v>12757.409999999998</v>
      </c>
      <c r="AJ39" s="49">
        <f t="shared" si="68"/>
        <v>1366.0236881937635</v>
      </c>
      <c r="AK39" s="55">
        <f t="shared" si="69"/>
        <v>0.10496705068028361</v>
      </c>
      <c r="AL39" s="56">
        <f t="shared" si="70"/>
        <v>0.3982868280934298</v>
      </c>
      <c r="AM39" s="47">
        <f>SUM(AM32:AM38)</f>
        <v>15771442.460000001</v>
      </c>
      <c r="AN39" s="54">
        <f>SUM(AN32:AN38)</f>
        <v>12199.871111111112</v>
      </c>
      <c r="AO39" s="49">
        <f t="shared" si="71"/>
        <v>1292.7548427651877</v>
      </c>
      <c r="AP39" s="55">
        <f t="shared" si="72"/>
        <v>0.26545567782547091</v>
      </c>
      <c r="AQ39" s="56">
        <f t="shared" si="73"/>
        <v>0.52005643498643017</v>
      </c>
      <c r="AR39" s="47">
        <f>SUM(AR32:AR38)</f>
        <v>12463054.009999998</v>
      </c>
      <c r="AS39" s="54">
        <f>SUM(AS32:AS38)</f>
        <v>12271.52</v>
      </c>
      <c r="AT39" s="81">
        <f t="shared" si="74"/>
        <v>1015.6080102546382</v>
      </c>
      <c r="AU39" s="55">
        <f t="shared" si="75"/>
        <v>0.20119294703269194</v>
      </c>
      <c r="AV39" s="56">
        <f t="shared" si="76"/>
        <v>0.399147903871099</v>
      </c>
      <c r="AW39" s="47">
        <f>SUM(AW32:AW38)</f>
        <v>10375563.76</v>
      </c>
      <c r="AX39" s="54">
        <f>SUM(AX32:AX38)</f>
        <v>12150.279999999999</v>
      </c>
      <c r="AY39" s="81">
        <f>AW39/AX39</f>
        <v>853.93618583275452</v>
      </c>
      <c r="AZ39" s="56">
        <f t="shared" si="78"/>
        <v>0.16479863399749001</v>
      </c>
      <c r="BA39" s="47">
        <f>SUM(BA32:BA38)</f>
        <v>8907602.9600000009</v>
      </c>
    </row>
    <row r="40" spans="1:55" ht="4.5" customHeight="1">
      <c r="A40" s="62"/>
      <c r="C40" s="63"/>
      <c r="D40" s="64"/>
      <c r="E40" s="65"/>
      <c r="F40" s="66"/>
      <c r="G40" s="65"/>
      <c r="H40" s="65"/>
      <c r="I40" s="64"/>
      <c r="J40" s="65"/>
      <c r="K40" s="66"/>
      <c r="L40" s="65"/>
      <c r="M40" s="65"/>
      <c r="N40" s="64"/>
      <c r="O40" s="65"/>
      <c r="P40" s="66"/>
      <c r="Q40" s="65"/>
      <c r="R40" s="67"/>
      <c r="S40" s="64"/>
      <c r="T40" s="65"/>
      <c r="U40" s="66"/>
      <c r="V40" s="65"/>
      <c r="W40" s="65"/>
      <c r="X40" s="64"/>
      <c r="Y40" s="65"/>
      <c r="Z40" s="66"/>
      <c r="AA40" s="65"/>
      <c r="AB40" s="65"/>
      <c r="AC40" s="64"/>
      <c r="AD40" s="65"/>
      <c r="AE40" s="66"/>
      <c r="AF40" s="65"/>
      <c r="AG40" s="65"/>
      <c r="AH40" s="64"/>
      <c r="AI40" s="65"/>
      <c r="AJ40" s="66"/>
      <c r="AK40" s="65"/>
      <c r="AL40" s="67"/>
      <c r="AM40" s="64"/>
      <c r="AN40" s="65"/>
      <c r="AO40" s="66"/>
      <c r="AP40" s="65"/>
      <c r="AQ40" s="67"/>
      <c r="AR40" s="64"/>
      <c r="AS40" s="65"/>
      <c r="AT40" s="66"/>
      <c r="AU40" s="65"/>
      <c r="AV40" s="67"/>
      <c r="AW40" s="64"/>
      <c r="AX40" s="65"/>
      <c r="AY40" s="66"/>
      <c r="AZ40" s="68"/>
      <c r="BA40" s="64"/>
    </row>
    <row r="41" spans="1:55" ht="12.75">
      <c r="A41" s="80" t="s">
        <v>89</v>
      </c>
      <c r="B41" s="73"/>
      <c r="D41" s="83"/>
      <c r="E41" s="84"/>
      <c r="F41" s="85"/>
      <c r="G41" s="84"/>
      <c r="H41" s="84"/>
      <c r="I41" s="83"/>
      <c r="J41" s="84"/>
      <c r="K41" s="85"/>
      <c r="L41" s="84"/>
      <c r="M41" s="84"/>
      <c r="N41" s="83"/>
      <c r="O41" s="84"/>
      <c r="P41" s="85"/>
      <c r="Q41" s="84"/>
      <c r="R41" s="86"/>
      <c r="S41" s="83"/>
      <c r="T41" s="84"/>
      <c r="U41" s="85"/>
      <c r="V41" s="84"/>
      <c r="W41" s="84"/>
      <c r="X41" s="83"/>
      <c r="Y41" s="84"/>
      <c r="Z41" s="85"/>
      <c r="AA41" s="84"/>
      <c r="AB41" s="84"/>
      <c r="AC41" s="83"/>
      <c r="AD41" s="84"/>
      <c r="AE41" s="85"/>
      <c r="AF41" s="84"/>
      <c r="AG41" s="84"/>
      <c r="AH41" s="83"/>
      <c r="AI41" s="84"/>
      <c r="AJ41" s="85"/>
      <c r="AK41" s="84"/>
      <c r="AL41" s="86"/>
      <c r="AM41" s="83"/>
      <c r="AN41" s="84"/>
      <c r="AO41" s="85"/>
      <c r="AP41" s="84"/>
      <c r="AQ41" s="86"/>
      <c r="AR41" s="83"/>
      <c r="AS41" s="84"/>
      <c r="AT41" s="85"/>
      <c r="AU41" s="84"/>
      <c r="AV41" s="86"/>
      <c r="AW41" s="83"/>
      <c r="AX41" s="84"/>
      <c r="AY41" s="85"/>
      <c r="AZ41" s="87"/>
      <c r="BA41" s="83"/>
      <c r="BB41" s="84"/>
      <c r="BC41" s="84"/>
    </row>
    <row r="42" spans="1:55">
      <c r="A42" s="62"/>
      <c r="B42" s="73" t="s">
        <v>90</v>
      </c>
      <c r="C42" s="73" t="s">
        <v>91</v>
      </c>
      <c r="D42" s="74">
        <v>6600870.6399999997</v>
      </c>
      <c r="E42" s="75">
        <v>3858.1800000000003</v>
      </c>
      <c r="F42" s="76">
        <f t="shared" ref="F42:F47" si="88">D42/E42</f>
        <v>1710.8767968316665</v>
      </c>
      <c r="G42" s="77">
        <f t="shared" ref="G42:G47" si="89">SUM(D42-I42)/ABS(I42)</f>
        <v>0.32362522664242654</v>
      </c>
      <c r="H42" s="77">
        <f t="shared" ref="H42:H47" si="90">SUM(D42-N42)/ABS(N42)</f>
        <v>0.38525528297737738</v>
      </c>
      <c r="I42" s="74">
        <v>4986963.46</v>
      </c>
      <c r="J42" s="75">
        <v>3844.0099999999998</v>
      </c>
      <c r="K42" s="76">
        <f t="shared" ref="K42:K47" si="91">I42/J42</f>
        <v>1297.3336333672389</v>
      </c>
      <c r="L42" s="77">
        <f t="shared" ref="L42:L47" si="92">SUM(I42-N42)/ABS(N42)</f>
        <v>4.6561560700444399E-2</v>
      </c>
      <c r="M42" s="77">
        <f t="shared" ref="M42:M47" si="93">SUM(I42-S42)/ABS(S42)</f>
        <v>0.11442493602769634</v>
      </c>
      <c r="N42" s="74">
        <v>4765093.28</v>
      </c>
      <c r="O42" s="75">
        <v>3821.39</v>
      </c>
      <c r="P42" s="76">
        <f t="shared" ref="P42:P47" si="94">N42/O42</f>
        <v>1246.9528836365826</v>
      </c>
      <c r="Q42" s="77">
        <f t="shared" ref="Q42:Q47" si="95">SUM(N42-S42)/ABS(S42)</f>
        <v>6.4844131368471281E-2</v>
      </c>
      <c r="R42" s="78">
        <f t="shared" ref="R42:R47" si="96">SUM(N42-X42)/ABS(X42)</f>
        <v>8.8777556486199158E-2</v>
      </c>
      <c r="S42" s="74">
        <v>4474920.92</v>
      </c>
      <c r="T42" s="75">
        <v>3702.67</v>
      </c>
      <c r="U42" s="76">
        <v>1208.5659591592014</v>
      </c>
      <c r="V42" s="77">
        <v>2.2475989126192714E-2</v>
      </c>
      <c r="W42" s="77">
        <v>-8.4747698390726309E-2</v>
      </c>
      <c r="X42" s="74">
        <v>4376553.55</v>
      </c>
      <c r="Y42" s="75">
        <v>3778.0515555555548</v>
      </c>
      <c r="Z42" s="76">
        <v>1158.4155180636324</v>
      </c>
      <c r="AA42" s="77">
        <v>-0.10486670460452799</v>
      </c>
      <c r="AB42" s="77">
        <v>-0.10837484106820661</v>
      </c>
      <c r="AC42" s="74">
        <v>4889275.79</v>
      </c>
      <c r="AD42" s="75">
        <v>3941.2205555555443</v>
      </c>
      <c r="AE42" s="76">
        <v>1240.5486374285949</v>
      </c>
      <c r="AF42" s="77">
        <v>-3.9191218578554995E-3</v>
      </c>
      <c r="AG42" s="77">
        <v>0.29411269295428155</v>
      </c>
      <c r="AH42" s="74">
        <v>4908512.8499999996</v>
      </c>
      <c r="AI42" s="75">
        <v>4057.8299999999995</v>
      </c>
      <c r="AJ42" s="76">
        <f t="shared" ref="AJ42:AJ47" si="97">AH42/AI42</f>
        <v>1209.6398444488805</v>
      </c>
      <c r="AK42" s="77">
        <f t="shared" ref="AK42:AK47" si="98">SUM(AH42-AM42)/ABS(AM42)</f>
        <v>0.29920443344722736</v>
      </c>
      <c r="AL42" s="78">
        <f t="shared" ref="AL42:AL47" si="99">SUM(AH42-AR42)/ABS(AR42)</f>
        <v>0.51441205892513298</v>
      </c>
      <c r="AM42" s="74">
        <v>3778091.21</v>
      </c>
      <c r="AN42" s="75">
        <v>4139.9911111111114</v>
      </c>
      <c r="AO42" s="76">
        <f t="shared" ref="AO42:AO47" si="100">AM42/AN42</f>
        <v>912.58437726114278</v>
      </c>
      <c r="AP42" s="77">
        <f t="shared" ref="AP42:AP47" si="101">SUM(AM42-AR42)/ABS(AR42)</f>
        <v>0.16564569819615474</v>
      </c>
      <c r="AQ42" s="78">
        <f t="shared" ref="AQ42:AQ47" si="102">SUM(AM42-AW42)/ABS(AW42)</f>
        <v>0.61577220153193246</v>
      </c>
      <c r="AR42" s="74">
        <v>3241200.32</v>
      </c>
      <c r="AS42" s="75">
        <v>4269.59</v>
      </c>
      <c r="AT42" s="79">
        <f t="shared" ref="AT42:AT47" si="103">AR42/AS42</f>
        <v>759.13619808927785</v>
      </c>
      <c r="AU42" s="77">
        <f t="shared" ref="AU42:AU47" si="104">SUM(AR42-AW42)/ABS(AW42)</f>
        <v>0.38616065244555164</v>
      </c>
      <c r="AV42" s="78">
        <f t="shared" ref="AV42:AV47" si="105">SUM(AR42-BA42)/ABS(BA42)</f>
        <v>0.56971210285687179</v>
      </c>
      <c r="AW42" s="74">
        <v>2338257.34</v>
      </c>
      <c r="AX42" s="75">
        <v>4347.24</v>
      </c>
      <c r="AY42" s="79">
        <f t="shared" ref="AY42:AY47" si="106">AW42/AX42</f>
        <v>537.87169330425741</v>
      </c>
      <c r="AZ42" s="78">
        <f t="shared" ref="AZ42:AZ47" si="107">SUM(AW42-BA42)/ABS(BA42)</f>
        <v>0.13241715531853196</v>
      </c>
      <c r="BA42" s="74">
        <v>2064837.44</v>
      </c>
    </row>
    <row r="43" spans="1:55">
      <c r="A43" s="62"/>
      <c r="B43" s="73" t="s">
        <v>92</v>
      </c>
      <c r="C43" s="73" t="s">
        <v>93</v>
      </c>
      <c r="D43" s="74">
        <v>1050279.4099999999</v>
      </c>
      <c r="E43" s="75">
        <v>281.30999999999995</v>
      </c>
      <c r="F43" s="76">
        <f t="shared" si="88"/>
        <v>3733.5303046461204</v>
      </c>
      <c r="G43" s="77">
        <f t="shared" si="89"/>
        <v>1.3123715731030938E-2</v>
      </c>
      <c r="H43" s="77">
        <f t="shared" si="90"/>
        <v>1.0202135474330449E-2</v>
      </c>
      <c r="I43" s="74">
        <v>1036674.39</v>
      </c>
      <c r="J43" s="75">
        <v>270.04000000000002</v>
      </c>
      <c r="K43" s="76">
        <f t="shared" si="91"/>
        <v>3838.9660420678415</v>
      </c>
      <c r="L43" s="77">
        <f t="shared" si="92"/>
        <v>-2.8837349391158907E-3</v>
      </c>
      <c r="M43" s="77">
        <f t="shared" si="93"/>
        <v>-3.2501112856526279E-2</v>
      </c>
      <c r="N43" s="74">
        <v>1039672.53</v>
      </c>
      <c r="O43" s="75">
        <v>303.47000000000003</v>
      </c>
      <c r="P43" s="76">
        <f t="shared" si="94"/>
        <v>3425.9482980195735</v>
      </c>
      <c r="Q43" s="77">
        <f t="shared" si="95"/>
        <v>-2.9703033593180779E-2</v>
      </c>
      <c r="R43" s="78">
        <f t="shared" si="96"/>
        <v>-0.17925174911741568</v>
      </c>
      <c r="S43" s="74">
        <v>1071499.31</v>
      </c>
      <c r="T43" s="75">
        <v>318.24999999999994</v>
      </c>
      <c r="U43" s="76">
        <v>3366.8477926158689</v>
      </c>
      <c r="V43" s="77">
        <v>-0.15412674748230965</v>
      </c>
      <c r="W43" s="77">
        <v>-0.13903934550942193</v>
      </c>
      <c r="X43" s="74">
        <v>1266737.43</v>
      </c>
      <c r="Y43" s="75">
        <v>343.56644444444447</v>
      </c>
      <c r="Z43" s="76">
        <v>3687.0231376883912</v>
      </c>
      <c r="AA43" s="77">
        <v>1.7836480735123113E-2</v>
      </c>
      <c r="AB43" s="77">
        <v>0.13141523493173948</v>
      </c>
      <c r="AC43" s="74">
        <v>1244539.23</v>
      </c>
      <c r="AD43" s="75">
        <v>342.92555555555566</v>
      </c>
      <c r="AE43" s="76">
        <v>3629.1819312905609</v>
      </c>
      <c r="AF43" s="77">
        <v>0.11158840967714691</v>
      </c>
      <c r="AG43" s="77">
        <v>0.36438729665994146</v>
      </c>
      <c r="AH43" s="74">
        <v>1119604.3600000001</v>
      </c>
      <c r="AI43" s="75">
        <v>351.9</v>
      </c>
      <c r="AJ43" s="76">
        <f t="shared" si="97"/>
        <v>3181.5980676328509</v>
      </c>
      <c r="AK43" s="77">
        <f t="shared" si="98"/>
        <v>0.22742130520793957</v>
      </c>
      <c r="AL43" s="78">
        <f t="shared" si="99"/>
        <v>0.5612457041158635</v>
      </c>
      <c r="AM43" s="74">
        <v>912159.79</v>
      </c>
      <c r="AN43" s="75">
        <v>289.8366666666667</v>
      </c>
      <c r="AO43" s="76">
        <f t="shared" si="100"/>
        <v>3147.1511195960943</v>
      </c>
      <c r="AP43" s="77">
        <f t="shared" si="101"/>
        <v>0.27197213987691876</v>
      </c>
      <c r="AQ43" s="78">
        <f t="shared" si="102"/>
        <v>0.53235908159498158</v>
      </c>
      <c r="AR43" s="74">
        <v>717122.46</v>
      </c>
      <c r="AS43" s="75">
        <v>273.5</v>
      </c>
      <c r="AT43" s="79">
        <f t="shared" si="103"/>
        <v>2622.0199634369287</v>
      </c>
      <c r="AU43" s="77">
        <f t="shared" si="104"/>
        <v>0.20471119889721714</v>
      </c>
      <c r="AV43" s="78">
        <f t="shared" si="105"/>
        <v>0.31718645442071458</v>
      </c>
      <c r="AW43" s="74">
        <v>595265.04</v>
      </c>
      <c r="AX43" s="75">
        <v>261.87</v>
      </c>
      <c r="AY43" s="79">
        <f t="shared" si="106"/>
        <v>2273.1318593195097</v>
      </c>
      <c r="AZ43" s="78">
        <f t="shared" si="107"/>
        <v>9.3362837189906067E-2</v>
      </c>
      <c r="BA43" s="74">
        <v>544435.04</v>
      </c>
    </row>
    <row r="44" spans="1:55">
      <c r="A44" s="62"/>
      <c r="B44" s="73" t="s">
        <v>94</v>
      </c>
      <c r="C44" s="73" t="s">
        <v>95</v>
      </c>
      <c r="D44" s="74">
        <v>1929870.02</v>
      </c>
      <c r="E44" s="75">
        <v>2794.2999999999997</v>
      </c>
      <c r="F44" s="76">
        <f t="shared" si="88"/>
        <v>690.64524925741694</v>
      </c>
      <c r="G44" s="77">
        <f t="shared" si="89"/>
        <v>-3.0597615439036937E-2</v>
      </c>
      <c r="H44" s="77">
        <f t="shared" si="90"/>
        <v>-5.4575859260307572E-2</v>
      </c>
      <c r="I44" s="74">
        <v>1990783.24</v>
      </c>
      <c r="J44" s="75">
        <v>2769.28</v>
      </c>
      <c r="K44" s="76">
        <f t="shared" si="91"/>
        <v>718.88116766813027</v>
      </c>
      <c r="L44" s="77">
        <f t="shared" si="92"/>
        <v>-2.4735078232895259E-2</v>
      </c>
      <c r="M44" s="77">
        <f t="shared" si="93"/>
        <v>-4.1701531116121356E-2</v>
      </c>
      <c r="N44" s="74">
        <v>2041274.32</v>
      </c>
      <c r="O44" s="75">
        <v>2742.1299999999997</v>
      </c>
      <c r="P44" s="76">
        <f t="shared" si="94"/>
        <v>744.41194254101754</v>
      </c>
      <c r="Q44" s="77">
        <f t="shared" si="95"/>
        <v>-1.7396763181520149E-2</v>
      </c>
      <c r="R44" s="78">
        <f t="shared" si="96"/>
        <v>-0.23892577113088889</v>
      </c>
      <c r="S44" s="74">
        <v>2077414.61</v>
      </c>
      <c r="T44" s="75">
        <v>2775.98</v>
      </c>
      <c r="U44" s="76">
        <v>748.35359404606663</v>
      </c>
      <c r="V44" s="77">
        <v>-0.2254511278292203</v>
      </c>
      <c r="W44" s="77">
        <v>-0.22711861578014308</v>
      </c>
      <c r="X44" s="74">
        <v>2682096.23</v>
      </c>
      <c r="Y44" s="75">
        <v>2799.1161111111114</v>
      </c>
      <c r="Z44" s="76">
        <v>958.19398822128164</v>
      </c>
      <c r="AA44" s="77">
        <v>-2.1528505312381359E-3</v>
      </c>
      <c r="AB44" s="77">
        <v>-0.10604772347321791</v>
      </c>
      <c r="AC44" s="74">
        <v>2687882.84</v>
      </c>
      <c r="AD44" s="75">
        <v>2796.6177777777789</v>
      </c>
      <c r="AE44" s="76">
        <v>961.11912802607549</v>
      </c>
      <c r="AF44" s="77">
        <v>-0.10411902564164438</v>
      </c>
      <c r="AG44" s="77">
        <v>-5.2993719683005584E-2</v>
      </c>
      <c r="AH44" s="74">
        <v>3000267.8</v>
      </c>
      <c r="AI44" s="75">
        <v>2835.9500000000003</v>
      </c>
      <c r="AJ44" s="76">
        <f t="shared" si="97"/>
        <v>1057.9410074225566</v>
      </c>
      <c r="AK44" s="77">
        <f t="shared" si="98"/>
        <v>5.7067074111329989E-2</v>
      </c>
      <c r="AL44" s="78">
        <f t="shared" si="99"/>
        <v>0.3927782011007156</v>
      </c>
      <c r="AM44" s="74">
        <v>2838294.63</v>
      </c>
      <c r="AN44" s="75">
        <v>2861.0955555555552</v>
      </c>
      <c r="AO44" s="76">
        <f t="shared" si="100"/>
        <v>992.03070113779268</v>
      </c>
      <c r="AP44" s="77">
        <f t="shared" si="101"/>
        <v>0.31758734635795555</v>
      </c>
      <c r="AQ44" s="78">
        <f t="shared" si="102"/>
        <v>0.5055426703627951</v>
      </c>
      <c r="AR44" s="74">
        <v>2154160.5099999998</v>
      </c>
      <c r="AS44" s="75">
        <v>2858.7200000000003</v>
      </c>
      <c r="AT44" s="79">
        <f t="shared" si="103"/>
        <v>753.5402242961884</v>
      </c>
      <c r="AU44" s="77">
        <f t="shared" si="104"/>
        <v>0.14265113013143399</v>
      </c>
      <c r="AV44" s="78">
        <f t="shared" si="105"/>
        <v>0.29936023883091573</v>
      </c>
      <c r="AW44" s="74">
        <v>1885230.28</v>
      </c>
      <c r="AX44" s="75">
        <v>2885.92</v>
      </c>
      <c r="AY44" s="79">
        <f t="shared" si="106"/>
        <v>653.25105339025333</v>
      </c>
      <c r="AZ44" s="78">
        <f t="shared" si="107"/>
        <v>0.13714519206002637</v>
      </c>
      <c r="BA44" s="74">
        <v>1657862.42</v>
      </c>
    </row>
    <row r="45" spans="1:55">
      <c r="A45" s="62"/>
      <c r="B45" s="73" t="s">
        <v>96</v>
      </c>
      <c r="C45" s="73" t="s">
        <v>97</v>
      </c>
      <c r="D45" s="74">
        <v>1614784.83</v>
      </c>
      <c r="E45" s="75">
        <v>473.38</v>
      </c>
      <c r="F45" s="76">
        <f t="shared" si="88"/>
        <v>3411.1809328657741</v>
      </c>
      <c r="G45" s="77">
        <f t="shared" si="89"/>
        <v>2.2304846293427126E-2</v>
      </c>
      <c r="H45" s="77">
        <f t="shared" si="90"/>
        <v>0.8048286280788417</v>
      </c>
      <c r="I45" s="74">
        <v>1579553.14</v>
      </c>
      <c r="J45" s="75">
        <v>466.09</v>
      </c>
      <c r="K45" s="76">
        <f t="shared" si="91"/>
        <v>3388.9444956982557</v>
      </c>
      <c r="L45" s="77">
        <f t="shared" si="92"/>
        <v>0.76545052546959236</v>
      </c>
      <c r="M45" s="77">
        <f t="shared" si="93"/>
        <v>1.313211240015395</v>
      </c>
      <c r="N45" s="74">
        <v>894702.58</v>
      </c>
      <c r="O45" s="75">
        <v>454.05999999999995</v>
      </c>
      <c r="P45" s="76">
        <f t="shared" si="94"/>
        <v>1970.4501167246622</v>
      </c>
      <c r="Q45" s="77">
        <f t="shared" si="95"/>
        <v>0.31026681668131356</v>
      </c>
      <c r="R45" s="78">
        <f t="shared" si="96"/>
        <v>0.13991490808830287</v>
      </c>
      <c r="S45" s="74">
        <v>682839.99</v>
      </c>
      <c r="T45" s="75">
        <v>435.46000000000009</v>
      </c>
      <c r="U45" s="76">
        <v>1568.0888945023651</v>
      </c>
      <c r="V45" s="77">
        <v>-0.1300131442117137</v>
      </c>
      <c r="W45" s="77">
        <v>-0.46454558787369354</v>
      </c>
      <c r="X45" s="74">
        <v>784885.41</v>
      </c>
      <c r="Y45" s="75">
        <v>425.56844444444442</v>
      </c>
      <c r="Z45" s="76">
        <v>1844.3223886691685</v>
      </c>
      <c r="AA45" s="77">
        <v>-0.38452585971412562</v>
      </c>
      <c r="AB45" s="77">
        <v>-0.50132131975488237</v>
      </c>
      <c r="AC45" s="74">
        <v>1275253.27</v>
      </c>
      <c r="AD45" s="75">
        <v>430.06833333333338</v>
      </c>
      <c r="AE45" s="76">
        <v>2965.23405970369</v>
      </c>
      <c r="AF45" s="77">
        <v>-0.18976501593796899</v>
      </c>
      <c r="AG45" s="77">
        <v>-2.0416608661882378E-2</v>
      </c>
      <c r="AH45" s="74">
        <v>1573930.15</v>
      </c>
      <c r="AI45" s="75">
        <v>447.94000000000005</v>
      </c>
      <c r="AJ45" s="76">
        <f t="shared" si="97"/>
        <v>3513.7075277939002</v>
      </c>
      <c r="AK45" s="77">
        <f t="shared" si="98"/>
        <v>0.20901147272989315</v>
      </c>
      <c r="AL45" s="78">
        <f t="shared" si="99"/>
        <v>0.20990490094421044</v>
      </c>
      <c r="AM45" s="74">
        <v>1301832.27</v>
      </c>
      <c r="AN45" s="75">
        <v>432.41222222222223</v>
      </c>
      <c r="AO45" s="76">
        <f t="shared" si="100"/>
        <v>3010.6278294117496</v>
      </c>
      <c r="AP45" s="77">
        <f t="shared" si="101"/>
        <v>7.3897414083258181E-4</v>
      </c>
      <c r="AQ45" s="78">
        <f t="shared" si="102"/>
        <v>0.70327884432791454</v>
      </c>
      <c r="AR45" s="74">
        <v>1300870.96</v>
      </c>
      <c r="AS45" s="75">
        <v>434.64</v>
      </c>
      <c r="AT45" s="79">
        <f t="shared" si="103"/>
        <v>2992.9849070495125</v>
      </c>
      <c r="AU45" s="77">
        <f t="shared" si="104"/>
        <v>0.70202109475174146</v>
      </c>
      <c r="AV45" s="78">
        <f t="shared" si="105"/>
        <v>0.4959470647619128</v>
      </c>
      <c r="AW45" s="74">
        <v>764309.54</v>
      </c>
      <c r="AX45" s="75">
        <v>460.09</v>
      </c>
      <c r="AY45" s="79">
        <f t="shared" si="106"/>
        <v>1661.2174574539765</v>
      </c>
      <c r="AZ45" s="78">
        <f t="shared" si="107"/>
        <v>-0.12107607280853755</v>
      </c>
      <c r="BA45" s="74">
        <v>869596.92</v>
      </c>
    </row>
    <row r="46" spans="1:55">
      <c r="A46" s="62"/>
      <c r="B46" s="73" t="s">
        <v>98</v>
      </c>
      <c r="C46" s="73" t="s">
        <v>99</v>
      </c>
      <c r="D46" s="74">
        <v>1875431.68</v>
      </c>
      <c r="E46" s="75">
        <v>2958.9199999999996</v>
      </c>
      <c r="F46" s="76">
        <f t="shared" si="88"/>
        <v>633.82304354291432</v>
      </c>
      <c r="G46" s="77">
        <f t="shared" si="89"/>
        <v>-0.42914670233263569</v>
      </c>
      <c r="H46" s="77">
        <f t="shared" si="90"/>
        <v>-0.44674464341837289</v>
      </c>
      <c r="I46" s="74">
        <v>3285312.86</v>
      </c>
      <c r="J46" s="75">
        <v>2943.22</v>
      </c>
      <c r="K46" s="76">
        <f t="shared" si="91"/>
        <v>1116.2308152295784</v>
      </c>
      <c r="L46" s="77">
        <f t="shared" si="92"/>
        <v>-3.0827431772131989E-2</v>
      </c>
      <c r="M46" s="77">
        <f t="shared" si="93"/>
        <v>-4.1811148976107146E-2</v>
      </c>
      <c r="N46" s="74">
        <v>3389812.06</v>
      </c>
      <c r="O46" s="75">
        <v>3184.1300000000006</v>
      </c>
      <c r="P46" s="76">
        <f t="shared" si="94"/>
        <v>1064.5959995351948</v>
      </c>
      <c r="Q46" s="77">
        <f t="shared" si="95"/>
        <v>-1.1333087175650135E-2</v>
      </c>
      <c r="R46" s="78">
        <f t="shared" si="96"/>
        <v>9.3616635191290917E-2</v>
      </c>
      <c r="S46" s="74">
        <v>3428669.47</v>
      </c>
      <c r="T46" s="75">
        <v>3116.6299999999997</v>
      </c>
      <c r="U46" s="76">
        <v>1100.1207939344742</v>
      </c>
      <c r="V46" s="77">
        <v>0.10615276085969998</v>
      </c>
      <c r="W46" s="77">
        <v>0.53695228939704343</v>
      </c>
      <c r="X46" s="74">
        <v>3099634.69</v>
      </c>
      <c r="Y46" s="75">
        <v>2785.0532222222218</v>
      </c>
      <c r="Z46" s="76">
        <v>1112.9534851498352</v>
      </c>
      <c r="AA46" s="77">
        <v>0.389457535867403</v>
      </c>
      <c r="AB46" s="77">
        <v>1.1284973900207453</v>
      </c>
      <c r="AC46" s="74">
        <v>2230823.62</v>
      </c>
      <c r="AD46" s="75">
        <v>3594.8272222222217</v>
      </c>
      <c r="AE46" s="76">
        <v>620.56490676649742</v>
      </c>
      <c r="AF46" s="77">
        <v>0.53189092510983327</v>
      </c>
      <c r="AG46" s="77">
        <v>0.95438596608039106</v>
      </c>
      <c r="AH46" s="74">
        <v>1456254.87</v>
      </c>
      <c r="AI46" s="75">
        <v>3385.6499999999996</v>
      </c>
      <c r="AJ46" s="76">
        <f t="shared" si="97"/>
        <v>430.12563909441326</v>
      </c>
      <c r="AK46" s="77">
        <f t="shared" si="98"/>
        <v>0.27579968915885172</v>
      </c>
      <c r="AL46" s="78">
        <f t="shared" si="99"/>
        <v>1.4078826464506948</v>
      </c>
      <c r="AM46" s="74">
        <v>1141444.76</v>
      </c>
      <c r="AN46" s="75">
        <v>2767.2344444444448</v>
      </c>
      <c r="AO46" s="76">
        <f t="shared" si="100"/>
        <v>412.48574449179301</v>
      </c>
      <c r="AP46" s="77">
        <f t="shared" si="101"/>
        <v>0.88735164846939041</v>
      </c>
      <c r="AQ46" s="78">
        <f t="shared" si="102"/>
        <v>0.98008488114422831</v>
      </c>
      <c r="AR46" s="74">
        <v>604786.48</v>
      </c>
      <c r="AS46" s="75">
        <v>2190.9300000000003</v>
      </c>
      <c r="AT46" s="79">
        <f t="shared" si="103"/>
        <v>276.04098716070342</v>
      </c>
      <c r="AU46" s="77">
        <f t="shared" si="104"/>
        <v>4.9134051277642331E-2</v>
      </c>
      <c r="AV46" s="78">
        <f t="shared" si="105"/>
        <v>0.72121249722694469</v>
      </c>
      <c r="AW46" s="74">
        <v>576462.54</v>
      </c>
      <c r="AX46" s="75">
        <v>1709.85</v>
      </c>
      <c r="AY46" s="79">
        <f t="shared" si="106"/>
        <v>337.14217036582158</v>
      </c>
      <c r="AZ46" s="78">
        <f t="shared" si="107"/>
        <v>0.64060302411387826</v>
      </c>
      <c r="BA46" s="74">
        <v>351372.35</v>
      </c>
    </row>
    <row r="47" spans="1:55" s="82" customFormat="1">
      <c r="A47" s="80"/>
      <c r="B47" s="59"/>
      <c r="C47" s="59" t="s">
        <v>55</v>
      </c>
      <c r="D47" s="47">
        <f>SUM(D42:D46)</f>
        <v>13071236.58</v>
      </c>
      <c r="E47" s="54">
        <f>SUM(E42:E46)</f>
        <v>10366.089999999998</v>
      </c>
      <c r="F47" s="49">
        <f t="shared" si="88"/>
        <v>1260.9611319214864</v>
      </c>
      <c r="G47" s="55">
        <f t="shared" si="89"/>
        <v>1.490373563836756E-2</v>
      </c>
      <c r="H47" s="55">
        <f t="shared" si="90"/>
        <v>7.7546478939808497E-2</v>
      </c>
      <c r="I47" s="47">
        <f>SUM(I42:I46)</f>
        <v>12879287.09</v>
      </c>
      <c r="J47" s="54">
        <f>SUM(J42:J46)</f>
        <v>10292.64</v>
      </c>
      <c r="K47" s="49">
        <f t="shared" si="91"/>
        <v>1251.3103625503272</v>
      </c>
      <c r="L47" s="55">
        <f t="shared" si="92"/>
        <v>6.1722842375823046E-2</v>
      </c>
      <c r="M47" s="55">
        <f t="shared" si="93"/>
        <v>9.7478417399308778E-2</v>
      </c>
      <c r="N47" s="47">
        <f>SUM(N42:N46)</f>
        <v>12130554.770000001</v>
      </c>
      <c r="O47" s="54">
        <f>SUM(O42:O46)</f>
        <v>10505.18</v>
      </c>
      <c r="P47" s="49">
        <f t="shared" si="94"/>
        <v>1154.7212679839852</v>
      </c>
      <c r="Q47" s="55">
        <f t="shared" si="95"/>
        <v>3.367693864763735E-2</v>
      </c>
      <c r="R47" s="56">
        <f t="shared" si="96"/>
        <v>-6.4990288611779194E-3</v>
      </c>
      <c r="S47" s="47">
        <f>SUM(S42:S46)</f>
        <v>11735344.300000001</v>
      </c>
      <c r="T47" s="54">
        <f>SUM(T42:T46)</f>
        <v>10348.99</v>
      </c>
      <c r="U47" s="49">
        <f t="shared" ref="U47" si="108">S47/T47</f>
        <v>1133.9603478213817</v>
      </c>
      <c r="V47" s="55">
        <f t="shared" ref="V47" si="109">SUM(S47-X47)/ABS(X47)</f>
        <v>-3.8867044437866247E-2</v>
      </c>
      <c r="W47" s="55">
        <f t="shared" ref="W47" si="110">SUM(S47-AC47)/ABS(AC47)</f>
        <v>-4.8056560248231274E-2</v>
      </c>
      <c r="X47" s="47">
        <f>SUM(X42:X46)</f>
        <v>12209907.309999999</v>
      </c>
      <c r="Y47" s="54">
        <f>SUM(Y42:Y46)</f>
        <v>10131.355777777777</v>
      </c>
      <c r="Z47" s="49">
        <f t="shared" ref="Z47" si="111">X47/Y47</f>
        <v>1205.1602547391869</v>
      </c>
      <c r="AA47" s="55">
        <f t="shared" ref="AA47" si="112">SUM(X47-AC47)/ABS(AC47)</f>
        <v>-9.5611286213678863E-3</v>
      </c>
      <c r="AB47" s="55">
        <f t="shared" ref="AB47" si="113">SUM(X47-AH47)/ABS(AH47)</f>
        <v>1.2550184609244041E-2</v>
      </c>
      <c r="AC47" s="47">
        <f>SUM(AC42:AC46)</f>
        <v>12327774.75</v>
      </c>
      <c r="AD47" s="54">
        <f>SUM(AD42:AD46)</f>
        <v>11105.659444444434</v>
      </c>
      <c r="AE47" s="49">
        <f t="shared" ref="AE47" si="114">AC47/AD47</f>
        <v>1110.0443707705197</v>
      </c>
      <c r="AF47" s="55">
        <f t="shared" ref="AF47" si="115">SUM(AC47-AH47)/ABS(AH47)</f>
        <v>2.2324763162651615E-2</v>
      </c>
      <c r="AG47" s="55">
        <f t="shared" ref="AG47" si="116">SUM(AC47-AM47)/ABS(AM47)</f>
        <v>0.23626092945379354</v>
      </c>
      <c r="AH47" s="47">
        <f>SUM(AH42:AH46)</f>
        <v>12058570.030000001</v>
      </c>
      <c r="AI47" s="54">
        <f>SUM(AI42:AI46)</f>
        <v>11079.27</v>
      </c>
      <c r="AJ47" s="49">
        <f t="shared" si="97"/>
        <v>1088.3903027907074</v>
      </c>
      <c r="AK47" s="55">
        <f t="shared" si="98"/>
        <v>0.20926438838213365</v>
      </c>
      <c r="AL47" s="56">
        <f t="shared" si="99"/>
        <v>0.50391099832940989</v>
      </c>
      <c r="AM47" s="47">
        <f>SUM(AM42:AM46)</f>
        <v>9971822.6600000001</v>
      </c>
      <c r="AN47" s="54">
        <f>SUM(AN42:AN46)</f>
        <v>10490.570000000002</v>
      </c>
      <c r="AO47" s="49">
        <f t="shared" si="100"/>
        <v>950.55108159041868</v>
      </c>
      <c r="AP47" s="55">
        <f t="shared" si="101"/>
        <v>0.24365772512451297</v>
      </c>
      <c r="AQ47" s="56">
        <f t="shared" si="102"/>
        <v>0.61892728431512067</v>
      </c>
      <c r="AR47" s="47">
        <f>SUM(AR42:AR46)</f>
        <v>8018140.7299999986</v>
      </c>
      <c r="AS47" s="54">
        <f>SUM(AS42:AS46)</f>
        <v>10027.380000000001</v>
      </c>
      <c r="AT47" s="81">
        <f t="shared" si="103"/>
        <v>799.62470056983955</v>
      </c>
      <c r="AU47" s="55">
        <f t="shared" si="104"/>
        <v>0.30174665553823204</v>
      </c>
      <c r="AV47" s="56">
        <f t="shared" si="105"/>
        <v>0.46100374220848628</v>
      </c>
      <c r="AW47" s="47">
        <f>SUM(AW42:AW46)</f>
        <v>6159524.7400000002</v>
      </c>
      <c r="AX47" s="54">
        <f>SUM(AX42:AX46)</f>
        <v>9664.9699999999993</v>
      </c>
      <c r="AY47" s="81">
        <f t="shared" si="106"/>
        <v>637.30407233545486</v>
      </c>
      <c r="AZ47" s="56">
        <f t="shared" si="107"/>
        <v>0.12234107611700094</v>
      </c>
      <c r="BA47" s="47">
        <f>SUM(BA42:BA46)</f>
        <v>5488104.1699999999</v>
      </c>
    </row>
    <row r="48" spans="1:55" ht="4.5" customHeight="1">
      <c r="A48" s="62"/>
      <c r="C48" s="63"/>
      <c r="D48" s="64"/>
      <c r="E48" s="65"/>
      <c r="F48" s="66"/>
      <c r="G48" s="65"/>
      <c r="H48" s="65"/>
      <c r="I48" s="64"/>
      <c r="J48" s="65"/>
      <c r="K48" s="66"/>
      <c r="L48" s="65"/>
      <c r="M48" s="65"/>
      <c r="N48" s="64"/>
      <c r="O48" s="65"/>
      <c r="P48" s="66"/>
      <c r="Q48" s="65"/>
      <c r="R48" s="67"/>
      <c r="S48" s="64"/>
      <c r="T48" s="65"/>
      <c r="U48" s="66"/>
      <c r="V48" s="65"/>
      <c r="W48" s="65"/>
      <c r="X48" s="64"/>
      <c r="Y48" s="65"/>
      <c r="Z48" s="66"/>
      <c r="AA48" s="65"/>
      <c r="AB48" s="65"/>
      <c r="AC48" s="64"/>
      <c r="AD48" s="65"/>
      <c r="AE48" s="66"/>
      <c r="AF48" s="65"/>
      <c r="AG48" s="65"/>
      <c r="AH48" s="64"/>
      <c r="AI48" s="65"/>
      <c r="AJ48" s="66"/>
      <c r="AK48" s="65"/>
      <c r="AL48" s="67"/>
      <c r="AM48" s="64"/>
      <c r="AN48" s="65"/>
      <c r="AO48" s="66"/>
      <c r="AP48" s="65"/>
      <c r="AQ48" s="67"/>
      <c r="AR48" s="64"/>
      <c r="AS48" s="65"/>
      <c r="AT48" s="66"/>
      <c r="AU48" s="65"/>
      <c r="AV48" s="67"/>
      <c r="AW48" s="64"/>
      <c r="AX48" s="65"/>
      <c r="AY48" s="66"/>
      <c r="AZ48" s="68"/>
      <c r="BA48" s="64"/>
    </row>
    <row r="49" spans="1:55" ht="12.75">
      <c r="A49" s="80" t="s">
        <v>100</v>
      </c>
      <c r="B49" s="73"/>
      <c r="D49" s="83"/>
      <c r="E49" s="84"/>
      <c r="F49" s="85"/>
      <c r="G49" s="84"/>
      <c r="H49" s="84"/>
      <c r="I49" s="83"/>
      <c r="J49" s="84"/>
      <c r="K49" s="85"/>
      <c r="L49" s="84"/>
      <c r="M49" s="84"/>
      <c r="N49" s="83"/>
      <c r="O49" s="84"/>
      <c r="P49" s="85"/>
      <c r="Q49" s="84"/>
      <c r="R49" s="86"/>
      <c r="S49" s="83"/>
      <c r="T49" s="84"/>
      <c r="U49" s="85"/>
      <c r="V49" s="84"/>
      <c r="W49" s="84"/>
      <c r="X49" s="83"/>
      <c r="Y49" s="84"/>
      <c r="Z49" s="85"/>
      <c r="AA49" s="84"/>
      <c r="AB49" s="84"/>
      <c r="AC49" s="83"/>
      <c r="AD49" s="84"/>
      <c r="AE49" s="85"/>
      <c r="AF49" s="84"/>
      <c r="AG49" s="84"/>
      <c r="AH49" s="83"/>
      <c r="AI49" s="84"/>
      <c r="AJ49" s="85"/>
      <c r="AK49" s="84"/>
      <c r="AL49" s="86"/>
      <c r="AM49" s="83"/>
      <c r="AN49" s="84"/>
      <c r="AO49" s="85"/>
      <c r="AP49" s="84"/>
      <c r="AQ49" s="86"/>
      <c r="AR49" s="83"/>
      <c r="AS49" s="84"/>
      <c r="AT49" s="85"/>
      <c r="AU49" s="84"/>
      <c r="AV49" s="86"/>
      <c r="AW49" s="83"/>
      <c r="AX49" s="84"/>
      <c r="AY49" s="85"/>
      <c r="AZ49" s="87"/>
      <c r="BA49" s="83"/>
    </row>
    <row r="50" spans="1:55">
      <c r="A50" s="62"/>
      <c r="B50" s="73" t="s">
        <v>101</v>
      </c>
      <c r="C50" s="73" t="s">
        <v>102</v>
      </c>
      <c r="D50" s="74">
        <v>30943130.670000002</v>
      </c>
      <c r="E50" s="75">
        <v>23206.37</v>
      </c>
      <c r="F50" s="76">
        <f t="shared" ref="F50:F59" si="117">D50/E50</f>
        <v>1333.3895249450907</v>
      </c>
      <c r="G50" s="77">
        <f t="shared" ref="G50:G59" si="118">SUM(D50-I50)/ABS(I50)</f>
        <v>0.2701857050167305</v>
      </c>
      <c r="H50" s="77">
        <f t="shared" ref="H50:H59" si="119">SUM(D50-N50)/ABS(N50)</f>
        <v>0.49313251383054191</v>
      </c>
      <c r="I50" s="74">
        <v>24361107.629999999</v>
      </c>
      <c r="J50" s="75">
        <v>22976.849999999995</v>
      </c>
      <c r="K50" s="76">
        <f t="shared" ref="K50:K59" si="120">I50/J50</f>
        <v>1060.2457530079191</v>
      </c>
      <c r="L50" s="77">
        <f t="shared" ref="L50:L59" si="121">SUM(I50-N50)/ABS(N50)</f>
        <v>0.17552300260761852</v>
      </c>
      <c r="M50" s="77">
        <f t="shared" ref="M50:M59" si="122">SUM(I50-S50)/ABS(S50)</f>
        <v>0.36041196317775065</v>
      </c>
      <c r="N50" s="74">
        <v>20723633.289999999</v>
      </c>
      <c r="O50" s="75">
        <v>22508.389999999996</v>
      </c>
      <c r="P50" s="76">
        <f t="shared" ref="P50:P59" si="123">N50/O50</f>
        <v>920.70704701669035</v>
      </c>
      <c r="Q50" s="77">
        <f t="shared" ref="Q50:Q59" si="124">SUM(N50-S50)/ABS(S50)</f>
        <v>0.15728229916386147</v>
      </c>
      <c r="R50" s="78">
        <f t="shared" ref="R50:R59" si="125">SUM(N50-X50)/ABS(X50)</f>
        <v>0.21325148084913412</v>
      </c>
      <c r="S50" s="74">
        <v>17907154.809999999</v>
      </c>
      <c r="T50" s="75">
        <v>22081.109999999997</v>
      </c>
      <c r="U50" s="76">
        <v>810.97167714847672</v>
      </c>
      <c r="V50" s="77">
        <v>4.8362600659934488E-2</v>
      </c>
      <c r="W50" s="77">
        <v>0.24533149707301599</v>
      </c>
      <c r="X50" s="74">
        <v>17081069.850000001</v>
      </c>
      <c r="Y50" s="75">
        <v>21917.439999999999</v>
      </c>
      <c r="Z50" s="76">
        <v>779.3369047662502</v>
      </c>
      <c r="AA50" s="77">
        <v>0.18788241424206797</v>
      </c>
      <c r="AB50" s="77">
        <v>0.18922951171700284</v>
      </c>
      <c r="AC50" s="74">
        <v>14379428.17</v>
      </c>
      <c r="AD50" s="75">
        <v>21844.775555555549</v>
      </c>
      <c r="AE50" s="76">
        <v>658.25479110235278</v>
      </c>
      <c r="AF50" s="77">
        <v>1.1340326776319678E-3</v>
      </c>
      <c r="AG50" s="77">
        <v>0.22074545209750721</v>
      </c>
      <c r="AH50" s="74">
        <v>14363139.9</v>
      </c>
      <c r="AI50" s="75">
        <v>21909.859999999997</v>
      </c>
      <c r="AJ50" s="76">
        <f t="shared" ref="AJ50:AJ59" si="126">AH50/AI50</f>
        <v>655.55598712177994</v>
      </c>
      <c r="AK50" s="77">
        <f t="shared" ref="AK50:AK59" si="127">SUM(AH50-AM50)/ABS(AM50)</f>
        <v>0.21936265500085217</v>
      </c>
      <c r="AL50" s="78">
        <f t="shared" ref="AL50:AL59" si="128">SUM(AH50-AR50)/ABS(AR50)</f>
        <v>0.51156681005553084</v>
      </c>
      <c r="AM50" s="74">
        <v>11779219.119999999</v>
      </c>
      <c r="AN50" s="75">
        <v>21480.70555555556</v>
      </c>
      <c r="AO50" s="76">
        <f t="shared" ref="AO50:AO59" si="129">AM50/AN50</f>
        <v>548.36276627578172</v>
      </c>
      <c r="AP50" s="77">
        <f t="shared" ref="AP50:AP59" si="130">SUM(AM50-AR50)/ABS(AR50)</f>
        <v>0.23963679210306341</v>
      </c>
      <c r="AQ50" s="78">
        <f t="shared" ref="AQ50:AQ59" si="131">SUM(AM50-AW50)/ABS(AW50)</f>
        <v>0.52927857317003535</v>
      </c>
      <c r="AR50" s="74">
        <v>9502153.5299999993</v>
      </c>
      <c r="AS50" s="75">
        <v>21582.530000000002</v>
      </c>
      <c r="AT50" s="79">
        <f t="shared" ref="AT50:AT59" si="132">AR50/AS50</f>
        <v>440.27060451207518</v>
      </c>
      <c r="AU50" s="77">
        <f t="shared" ref="AU50:AU59" si="133">SUM(AR50-AW50)/ABS(AW50)</f>
        <v>0.23365051998464009</v>
      </c>
      <c r="AV50" s="78">
        <f t="shared" ref="AV50:AV59" si="134">SUM(AR50-BA50)/ABS(BA50)</f>
        <v>0.29221766381137632</v>
      </c>
      <c r="AW50" s="74">
        <v>7702467.9000000004</v>
      </c>
      <c r="AX50" s="75">
        <v>21613.61</v>
      </c>
      <c r="AY50" s="79">
        <f t="shared" ref="AY50:AY58" si="135">AW50/AX50</f>
        <v>356.37118926454212</v>
      </c>
      <c r="AZ50" s="78">
        <f t="shared" ref="AZ50:AZ59" si="136">SUM(AW50-BA50)/ABS(BA50)</f>
        <v>4.747466391654051E-2</v>
      </c>
      <c r="BA50" s="74">
        <v>7353369.1699999999</v>
      </c>
    </row>
    <row r="51" spans="1:55">
      <c r="A51" s="62"/>
      <c r="B51" s="73" t="s">
        <v>103</v>
      </c>
      <c r="C51" s="73" t="s">
        <v>104</v>
      </c>
      <c r="D51" s="74">
        <v>2711108.59</v>
      </c>
      <c r="E51" s="75">
        <v>1787.3</v>
      </c>
      <c r="F51" s="76">
        <f t="shared" si="117"/>
        <v>1516.8738264421193</v>
      </c>
      <c r="G51" s="77">
        <f t="shared" si="118"/>
        <v>-5.2110112073088181E-2</v>
      </c>
      <c r="H51" s="77">
        <f t="shared" si="119"/>
        <v>-2.0064285545487608E-2</v>
      </c>
      <c r="I51" s="74">
        <v>2860151.4</v>
      </c>
      <c r="J51" s="75">
        <v>1797.3500000000001</v>
      </c>
      <c r="K51" s="76">
        <f t="shared" si="120"/>
        <v>1591.3157704398141</v>
      </c>
      <c r="L51" s="77">
        <f t="shared" si="121"/>
        <v>3.3807541293310539E-2</v>
      </c>
      <c r="M51" s="77">
        <f t="shared" si="122"/>
        <v>-4.3392355710131558E-2</v>
      </c>
      <c r="N51" s="74">
        <v>2766618.82</v>
      </c>
      <c r="O51" s="75">
        <v>1832.35</v>
      </c>
      <c r="P51" s="76">
        <f t="shared" si="123"/>
        <v>1509.8746527683029</v>
      </c>
      <c r="Q51" s="77">
        <f t="shared" si="124"/>
        <v>-7.467530843010077E-2</v>
      </c>
      <c r="R51" s="78">
        <f t="shared" si="125"/>
        <v>0.23746597640276759</v>
      </c>
      <c r="S51" s="74">
        <v>2989889.76</v>
      </c>
      <c r="T51" s="75">
        <v>1804.46</v>
      </c>
      <c r="U51" s="76">
        <v>1656.9443268346208</v>
      </c>
      <c r="V51" s="77">
        <v>0.33733162821289431</v>
      </c>
      <c r="W51" s="77">
        <v>0.72950739158265598</v>
      </c>
      <c r="X51" s="74">
        <v>2235713.04</v>
      </c>
      <c r="Y51" s="75">
        <v>1897.1862222222219</v>
      </c>
      <c r="Z51" s="76">
        <v>1178.4362619823653</v>
      </c>
      <c r="AA51" s="77">
        <v>0.29325244022967945</v>
      </c>
      <c r="AB51" s="77">
        <v>0.35916478306587213</v>
      </c>
      <c r="AC51" s="74">
        <v>1728752.23</v>
      </c>
      <c r="AD51" s="75">
        <v>1919.478333333333</v>
      </c>
      <c r="AE51" s="76">
        <v>900.63649064372544</v>
      </c>
      <c r="AF51" s="77">
        <v>5.0966339429049733E-2</v>
      </c>
      <c r="AG51" s="77">
        <v>0.43874118418978481</v>
      </c>
      <c r="AH51" s="74">
        <v>1644916.84</v>
      </c>
      <c r="AI51" s="75">
        <v>1945.3799999999999</v>
      </c>
      <c r="AJ51" s="76">
        <f t="shared" si="126"/>
        <v>845.55040146398142</v>
      </c>
      <c r="AK51" s="77">
        <f t="shared" si="127"/>
        <v>0.36896980446719019</v>
      </c>
      <c r="AL51" s="78">
        <f t="shared" si="128"/>
        <v>0.41127692494305768</v>
      </c>
      <c r="AM51" s="74">
        <v>1201572.77</v>
      </c>
      <c r="AN51" s="75">
        <v>1986.5911111111111</v>
      </c>
      <c r="AO51" s="76">
        <f t="shared" si="129"/>
        <v>604.84151131027352</v>
      </c>
      <c r="AP51" s="77">
        <f t="shared" si="130"/>
        <v>3.0904348903687932E-2</v>
      </c>
      <c r="AQ51" s="78">
        <f t="shared" si="131"/>
        <v>-6.3145363308080002E-2</v>
      </c>
      <c r="AR51" s="74">
        <v>1165552.1399999999</v>
      </c>
      <c r="AS51" s="75">
        <v>1999.3500000000001</v>
      </c>
      <c r="AT51" s="79">
        <f t="shared" si="132"/>
        <v>582.96553379848444</v>
      </c>
      <c r="AU51" s="77">
        <f t="shared" si="133"/>
        <v>-9.1230299214262511E-2</v>
      </c>
      <c r="AV51" s="78">
        <f t="shared" si="134"/>
        <v>-3.6256803325705446E-2</v>
      </c>
      <c r="AW51" s="74">
        <v>1282560.52</v>
      </c>
      <c r="AX51" s="75">
        <v>2017.36</v>
      </c>
      <c r="AY51" s="79">
        <f t="shared" si="135"/>
        <v>635.76184716659395</v>
      </c>
      <c r="AZ51" s="78">
        <f t="shared" si="136"/>
        <v>6.0492219140917729E-2</v>
      </c>
      <c r="BA51" s="74">
        <v>1209401.1599999999</v>
      </c>
    </row>
    <row r="52" spans="1:55">
      <c r="A52" s="62"/>
      <c r="B52" s="73" t="s">
        <v>105</v>
      </c>
      <c r="C52" s="73" t="s">
        <v>106</v>
      </c>
      <c r="D52" s="74">
        <v>1403657.73</v>
      </c>
      <c r="E52" s="75">
        <v>1626.69</v>
      </c>
      <c r="F52" s="76">
        <f t="shared" si="117"/>
        <v>862.89196466444128</v>
      </c>
      <c r="G52" s="77">
        <f t="shared" si="118"/>
        <v>0.12162245492329539</v>
      </c>
      <c r="H52" s="77">
        <f t="shared" si="119"/>
        <v>0.1929743753422033</v>
      </c>
      <c r="I52" s="74">
        <v>1251452.95</v>
      </c>
      <c r="J52" s="75">
        <v>1530.17</v>
      </c>
      <c r="K52" s="76">
        <f t="shared" si="120"/>
        <v>817.8522321049295</v>
      </c>
      <c r="L52" s="77">
        <f t="shared" si="121"/>
        <v>6.3614917930461257E-2</v>
      </c>
      <c r="M52" s="77">
        <f t="shared" si="122"/>
        <v>-0.38621097877805127</v>
      </c>
      <c r="N52" s="74">
        <v>1176603.42</v>
      </c>
      <c r="O52" s="75">
        <v>1542.33</v>
      </c>
      <c r="P52" s="76">
        <f t="shared" si="123"/>
        <v>762.8739763863764</v>
      </c>
      <c r="Q52" s="77">
        <f t="shared" si="124"/>
        <v>-0.42292176343649401</v>
      </c>
      <c r="R52" s="78">
        <f t="shared" si="125"/>
        <v>-0.34214988950990549</v>
      </c>
      <c r="S52" s="74">
        <v>2038897.58</v>
      </c>
      <c r="T52" s="75">
        <v>1506.0999999999997</v>
      </c>
      <c r="U52" s="76">
        <v>1353.7597636279136</v>
      </c>
      <c r="V52" s="77">
        <v>0.13996693829173679</v>
      </c>
      <c r="W52" s="77">
        <v>0.30760918176051499</v>
      </c>
      <c r="X52" s="74">
        <v>1788558.52</v>
      </c>
      <c r="Y52" s="75">
        <v>1518.3911111111106</v>
      </c>
      <c r="Z52" s="76">
        <v>1177.9300516921423</v>
      </c>
      <c r="AA52" s="77">
        <v>0.14705886446144964</v>
      </c>
      <c r="AB52" s="77">
        <v>0.19207594095753408</v>
      </c>
      <c r="AC52" s="74">
        <v>1559256.09</v>
      </c>
      <c r="AD52" s="75">
        <v>1509.702222222222</v>
      </c>
      <c r="AE52" s="76">
        <v>1032.8236039189483</v>
      </c>
      <c r="AF52" s="77">
        <v>3.9245655032028544E-2</v>
      </c>
      <c r="AG52" s="77">
        <v>0.21444463097313418</v>
      </c>
      <c r="AH52" s="74">
        <v>1500372.97</v>
      </c>
      <c r="AI52" s="75">
        <v>1494.5400000000002</v>
      </c>
      <c r="AJ52" s="76">
        <f t="shared" si="126"/>
        <v>1003.902853051775</v>
      </c>
      <c r="AK52" s="77">
        <f t="shared" si="127"/>
        <v>0.16858283226183532</v>
      </c>
      <c r="AL52" s="78">
        <f t="shared" si="128"/>
        <v>0.23511958875605035</v>
      </c>
      <c r="AM52" s="74">
        <v>1283925.22</v>
      </c>
      <c r="AN52" s="75">
        <v>1519.1644444444446</v>
      </c>
      <c r="AO52" s="76">
        <f t="shared" si="129"/>
        <v>845.15223134354551</v>
      </c>
      <c r="AP52" s="77">
        <f t="shared" si="130"/>
        <v>5.6937989038766464E-2</v>
      </c>
      <c r="AQ52" s="78">
        <f t="shared" si="131"/>
        <v>0.42283928135294535</v>
      </c>
      <c r="AR52" s="74">
        <v>1214759.27</v>
      </c>
      <c r="AS52" s="75">
        <v>1499.56</v>
      </c>
      <c r="AT52" s="79">
        <f t="shared" si="132"/>
        <v>810.07713595988162</v>
      </c>
      <c r="AU52" s="77">
        <f t="shared" si="133"/>
        <v>0.3461899336657851</v>
      </c>
      <c r="AV52" s="78">
        <f t="shared" si="134"/>
        <v>0.45121112036765093</v>
      </c>
      <c r="AW52" s="74">
        <v>902368.41</v>
      </c>
      <c r="AX52" s="75">
        <v>1436.13</v>
      </c>
      <c r="AY52" s="79">
        <f t="shared" si="135"/>
        <v>628.33337511228092</v>
      </c>
      <c r="AZ52" s="78">
        <f t="shared" si="136"/>
        <v>7.8013647313410359E-2</v>
      </c>
      <c r="BA52" s="74">
        <v>837065.85</v>
      </c>
    </row>
    <row r="53" spans="1:55">
      <c r="A53" s="62"/>
      <c r="B53" s="73" t="s">
        <v>107</v>
      </c>
      <c r="C53" s="73" t="s">
        <v>108</v>
      </c>
      <c r="D53" s="74">
        <v>153118.49</v>
      </c>
      <c r="E53" s="75">
        <v>158.79999999999998</v>
      </c>
      <c r="F53" s="76">
        <f t="shared" si="117"/>
        <v>964.22222921914363</v>
      </c>
      <c r="G53" s="77">
        <f t="shared" si="118"/>
        <v>4.7411789299603359E-2</v>
      </c>
      <c r="H53" s="77">
        <f t="shared" si="119"/>
        <v>-0.11248690264786045</v>
      </c>
      <c r="I53" s="74">
        <v>146187.48000000001</v>
      </c>
      <c r="J53" s="75">
        <v>135.80000000000001</v>
      </c>
      <c r="K53" s="76">
        <f t="shared" si="120"/>
        <v>1076.4910162002946</v>
      </c>
      <c r="L53" s="77">
        <f t="shared" si="121"/>
        <v>-0.15266077160959482</v>
      </c>
      <c r="M53" s="77">
        <f t="shared" si="122"/>
        <v>-0.46438551073163659</v>
      </c>
      <c r="N53" s="74">
        <v>172525.33</v>
      </c>
      <c r="O53" s="75">
        <v>137.5</v>
      </c>
      <c r="P53" s="76">
        <f t="shared" si="123"/>
        <v>1254.7296727272726</v>
      </c>
      <c r="Q53" s="77">
        <f t="shared" si="124"/>
        <v>-0.36788658978316169</v>
      </c>
      <c r="R53" s="78">
        <f t="shared" si="125"/>
        <v>-0.21980239704825619</v>
      </c>
      <c r="S53" s="74">
        <v>272934.14</v>
      </c>
      <c r="T53" s="75">
        <v>148.5</v>
      </c>
      <c r="U53" s="76">
        <v>1837.9403367003367</v>
      </c>
      <c r="V53" s="77">
        <v>0.23426839288871779</v>
      </c>
      <c r="W53" s="77">
        <v>0.22379412842410995</v>
      </c>
      <c r="X53" s="74">
        <v>221130.3</v>
      </c>
      <c r="Y53" s="75">
        <v>145.53000000000003</v>
      </c>
      <c r="Z53" s="76">
        <v>1519.4825809111519</v>
      </c>
      <c r="AA53" s="77">
        <v>-8.486212986539789E-3</v>
      </c>
      <c r="AB53" s="77">
        <v>-0.35906087081634752</v>
      </c>
      <c r="AC53" s="74">
        <v>223022.92</v>
      </c>
      <c r="AD53" s="75">
        <v>133</v>
      </c>
      <c r="AE53" s="76">
        <v>1676.864060150376</v>
      </c>
      <c r="AF53" s="77">
        <v>-0.3535751720465472</v>
      </c>
      <c r="AG53" s="77">
        <v>0.55158921368113378</v>
      </c>
      <c r="AH53" s="74">
        <v>345009.83</v>
      </c>
      <c r="AI53" s="75">
        <v>126.18</v>
      </c>
      <c r="AJ53" s="76">
        <f t="shared" si="126"/>
        <v>2734.2671580282135</v>
      </c>
      <c r="AK53" s="77">
        <f t="shared" si="127"/>
        <v>1.4002624072985934</v>
      </c>
      <c r="AL53" s="78">
        <f t="shared" si="128"/>
        <v>1.0287349475095962</v>
      </c>
      <c r="AM53" s="74">
        <v>143738.38</v>
      </c>
      <c r="AN53" s="75">
        <v>114.77</v>
      </c>
      <c r="AO53" s="76">
        <f t="shared" si="129"/>
        <v>1252.4037640498389</v>
      </c>
      <c r="AP53" s="77">
        <f t="shared" si="130"/>
        <v>-0.15478618448519463</v>
      </c>
      <c r="AQ53" s="78">
        <f t="shared" si="131"/>
        <v>0.80514239046797731</v>
      </c>
      <c r="AR53" s="74">
        <v>170061.56</v>
      </c>
      <c r="AS53" s="75">
        <v>117.16</v>
      </c>
      <c r="AT53" s="79">
        <f t="shared" si="132"/>
        <v>1451.5326049846365</v>
      </c>
      <c r="AU53" s="77">
        <f t="shared" si="133"/>
        <v>1.1357227689995764</v>
      </c>
      <c r="AV53" s="78">
        <f t="shared" si="134"/>
        <v>2.1234978888205847</v>
      </c>
      <c r="AW53" s="74">
        <v>79627.17</v>
      </c>
      <c r="AX53" s="75">
        <v>113.81</v>
      </c>
      <c r="AY53" s="79">
        <f t="shared" si="135"/>
        <v>699.65003075300933</v>
      </c>
      <c r="AZ53" s="78">
        <f t="shared" si="136"/>
        <v>0.46250156347947041</v>
      </c>
      <c r="BA53" s="74">
        <v>54445.87</v>
      </c>
    </row>
    <row r="54" spans="1:55">
      <c r="A54" s="62"/>
      <c r="B54" s="73" t="s">
        <v>109</v>
      </c>
      <c r="C54" s="73" t="s">
        <v>110</v>
      </c>
      <c r="D54" s="74">
        <v>8558111.7200000007</v>
      </c>
      <c r="E54" s="75">
        <v>3143.5400000000009</v>
      </c>
      <c r="F54" s="76">
        <f t="shared" si="117"/>
        <v>2722.444034432518</v>
      </c>
      <c r="G54" s="77">
        <f t="shared" si="118"/>
        <v>0.34840133722671829</v>
      </c>
      <c r="H54" s="77">
        <f t="shared" si="119"/>
        <v>0.7512866970041443</v>
      </c>
      <c r="I54" s="74">
        <v>6346857.9299999997</v>
      </c>
      <c r="J54" s="75">
        <v>3059.7099999999996</v>
      </c>
      <c r="K54" s="76">
        <f t="shared" si="120"/>
        <v>2074.3331655614425</v>
      </c>
      <c r="L54" s="77">
        <f t="shared" si="121"/>
        <v>0.29878742230117311</v>
      </c>
      <c r="M54" s="77">
        <f t="shared" si="122"/>
        <v>0.54391999986922479</v>
      </c>
      <c r="N54" s="74">
        <v>4886756.54</v>
      </c>
      <c r="O54" s="75">
        <v>3075.22</v>
      </c>
      <c r="P54" s="76">
        <f t="shared" si="123"/>
        <v>1589.0754287498132</v>
      </c>
      <c r="Q54" s="77">
        <f t="shared" si="124"/>
        <v>0.1887395684304744</v>
      </c>
      <c r="R54" s="78">
        <f t="shared" si="125"/>
        <v>1.3276085476217099E-2</v>
      </c>
      <c r="S54" s="74">
        <v>4110872.28</v>
      </c>
      <c r="T54" s="75">
        <v>2960.2999999999997</v>
      </c>
      <c r="U54" s="76">
        <v>1388.667459379117</v>
      </c>
      <c r="V54" s="77">
        <v>-0.14760464580642046</v>
      </c>
      <c r="W54" s="77">
        <v>-7.7437851625817344E-2</v>
      </c>
      <c r="X54" s="74">
        <v>4822729.57</v>
      </c>
      <c r="Y54" s="75">
        <v>2913.5204444444444</v>
      </c>
      <c r="Z54" s="76">
        <v>1655.2928534261951</v>
      </c>
      <c r="AA54" s="77">
        <v>8.2317194521766709E-2</v>
      </c>
      <c r="AB54" s="77">
        <v>0.1468014762252797</v>
      </c>
      <c r="AC54" s="74">
        <v>4455929.92</v>
      </c>
      <c r="AD54" s="75">
        <v>2856.3716666666669</v>
      </c>
      <c r="AE54" s="76">
        <v>1559.996541066376</v>
      </c>
      <c r="AF54" s="77">
        <v>5.9579836696585099E-2</v>
      </c>
      <c r="AG54" s="77">
        <v>0.38735825379711064</v>
      </c>
      <c r="AH54" s="74">
        <v>4205374.4000000004</v>
      </c>
      <c r="AI54" s="75">
        <v>2899.5700000000006</v>
      </c>
      <c r="AJ54" s="76">
        <f t="shared" si="126"/>
        <v>1450.3441544780776</v>
      </c>
      <c r="AK54" s="77">
        <f t="shared" si="127"/>
        <v>0.30934754111821233</v>
      </c>
      <c r="AL54" s="78">
        <f t="shared" si="128"/>
        <v>0.47976348482445885</v>
      </c>
      <c r="AM54" s="74">
        <v>3211809.14</v>
      </c>
      <c r="AN54" s="75">
        <v>2911.818888888889</v>
      </c>
      <c r="AO54" s="76">
        <f t="shared" si="129"/>
        <v>1103.0250378056937</v>
      </c>
      <c r="AP54" s="77">
        <f t="shared" si="130"/>
        <v>0.13015333084194547</v>
      </c>
      <c r="AQ54" s="78">
        <f t="shared" si="131"/>
        <v>0.25973273534884556</v>
      </c>
      <c r="AR54" s="74">
        <v>2841923.35</v>
      </c>
      <c r="AS54" s="75">
        <v>2923.6600000000003</v>
      </c>
      <c r="AT54" s="79">
        <f t="shared" si="132"/>
        <v>972.04303852021087</v>
      </c>
      <c r="AU54" s="77">
        <f t="shared" si="133"/>
        <v>0.11465648153278951</v>
      </c>
      <c r="AV54" s="78">
        <f t="shared" si="134"/>
        <v>0.31719324393085696</v>
      </c>
      <c r="AW54" s="74">
        <v>2549595.6800000002</v>
      </c>
      <c r="AX54" s="75">
        <v>2937.76</v>
      </c>
      <c r="AY54" s="79">
        <f t="shared" si="135"/>
        <v>867.87064974674581</v>
      </c>
      <c r="AZ54" s="78">
        <f t="shared" si="136"/>
        <v>0.18170330119962566</v>
      </c>
      <c r="BA54" s="74">
        <v>2157559.92</v>
      </c>
    </row>
    <row r="55" spans="1:55">
      <c r="A55" s="62"/>
      <c r="B55" s="73" t="s">
        <v>111</v>
      </c>
      <c r="C55" s="73" t="s">
        <v>112</v>
      </c>
      <c r="D55" s="74">
        <v>28012474.719999999</v>
      </c>
      <c r="E55" s="75">
        <v>26508.34</v>
      </c>
      <c r="F55" s="76">
        <f t="shared" si="117"/>
        <v>1056.7419431016804</v>
      </c>
      <c r="G55" s="77">
        <f t="shared" si="118"/>
        <v>1.4051394796290813E-2</v>
      </c>
      <c r="H55" s="77">
        <f t="shared" si="119"/>
        <v>4.998001003054256E-2</v>
      </c>
      <c r="I55" s="74">
        <v>27624314.57</v>
      </c>
      <c r="J55" s="75">
        <v>26677.230000000003</v>
      </c>
      <c r="K55" s="76">
        <f t="shared" si="120"/>
        <v>1035.5016083004118</v>
      </c>
      <c r="L55" s="77">
        <f t="shared" si="121"/>
        <v>3.5430763587154593E-2</v>
      </c>
      <c r="M55" s="77">
        <f t="shared" si="122"/>
        <v>0.43342527702532413</v>
      </c>
      <c r="N55" s="74">
        <v>26679055.27</v>
      </c>
      <c r="O55" s="75">
        <v>26663.46</v>
      </c>
      <c r="P55" s="76">
        <f t="shared" si="123"/>
        <v>1000.5848929583783</v>
      </c>
      <c r="Q55" s="77">
        <f t="shared" si="124"/>
        <v>0.38437578584139626</v>
      </c>
      <c r="R55" s="78">
        <f t="shared" si="125"/>
        <v>0.5065560494771677</v>
      </c>
      <c r="S55" s="74">
        <v>19271541.399999999</v>
      </c>
      <c r="T55" s="75">
        <v>26121.040000000001</v>
      </c>
      <c r="U55" s="76">
        <v>737.77848814595427</v>
      </c>
      <c r="V55" s="77">
        <v>8.8256573746349321E-2</v>
      </c>
      <c r="W55" s="77">
        <v>0.48209546923046354</v>
      </c>
      <c r="X55" s="74">
        <v>17708637.710000001</v>
      </c>
      <c r="Y55" s="75">
        <v>25907.087</v>
      </c>
      <c r="Z55" s="76">
        <v>683.54414797773291</v>
      </c>
      <c r="AA55" s="77">
        <v>0.36189893540299456</v>
      </c>
      <c r="AB55" s="77">
        <v>0.40812348098474172</v>
      </c>
      <c r="AC55" s="74">
        <v>13002901.5</v>
      </c>
      <c r="AD55" s="75">
        <v>25960.267222222225</v>
      </c>
      <c r="AE55" s="76">
        <v>500.87702829458544</v>
      </c>
      <c r="AF55" s="77">
        <v>3.3941245110136645E-2</v>
      </c>
      <c r="AG55" s="77">
        <v>0.1327386657983903</v>
      </c>
      <c r="AH55" s="74">
        <v>12576054.550000001</v>
      </c>
      <c r="AI55" s="75">
        <v>25954.749999999993</v>
      </c>
      <c r="AJ55" s="76">
        <f t="shared" si="126"/>
        <v>484.53768770648935</v>
      </c>
      <c r="AK55" s="77">
        <f t="shared" si="127"/>
        <v>9.5554192421958783E-2</v>
      </c>
      <c r="AL55" s="78">
        <f t="shared" si="128"/>
        <v>0.23128194720254594</v>
      </c>
      <c r="AM55" s="74">
        <v>11479171.58</v>
      </c>
      <c r="AN55" s="75">
        <v>25598.655555555561</v>
      </c>
      <c r="AO55" s="76">
        <f t="shared" si="129"/>
        <v>448.42869013520232</v>
      </c>
      <c r="AP55" s="77">
        <f t="shared" si="130"/>
        <v>0.12388958548963397</v>
      </c>
      <c r="AQ55" s="78">
        <f t="shared" si="131"/>
        <v>0.13645903030005155</v>
      </c>
      <c r="AR55" s="74">
        <v>10213789.439999999</v>
      </c>
      <c r="AS55" s="75">
        <v>24839.25</v>
      </c>
      <c r="AT55" s="79">
        <f t="shared" si="132"/>
        <v>411.19556508348683</v>
      </c>
      <c r="AU55" s="77">
        <f t="shared" si="133"/>
        <v>1.1183878712553049E-2</v>
      </c>
      <c r="AV55" s="78">
        <f t="shared" si="134"/>
        <v>0.10869775274077595</v>
      </c>
      <c r="AW55" s="74">
        <v>10100823.060000001</v>
      </c>
      <c r="AX55" s="75">
        <v>24533.37</v>
      </c>
      <c r="AY55" s="79">
        <f t="shared" si="135"/>
        <v>411.71771591102248</v>
      </c>
      <c r="AZ55" s="78">
        <f t="shared" si="136"/>
        <v>9.6435352739581148E-2</v>
      </c>
      <c r="BA55" s="74">
        <v>9212420.0800000001</v>
      </c>
    </row>
    <row r="56" spans="1:55">
      <c r="A56" s="62"/>
      <c r="B56" s="73" t="s">
        <v>113</v>
      </c>
      <c r="C56" s="73" t="s">
        <v>114</v>
      </c>
      <c r="D56" s="74">
        <v>8717600.9800000004</v>
      </c>
      <c r="E56" s="75">
        <v>6667.2099999999991</v>
      </c>
      <c r="F56" s="76">
        <f t="shared" si="117"/>
        <v>1307.5335830129848</v>
      </c>
      <c r="G56" s="77">
        <f t="shared" si="118"/>
        <v>3.5131844265408113E-3</v>
      </c>
      <c r="H56" s="77">
        <f t="shared" si="119"/>
        <v>-8.2934127376214171E-3</v>
      </c>
      <c r="I56" s="74">
        <v>8687081.6600000001</v>
      </c>
      <c r="J56" s="75">
        <v>6421.3300000000008</v>
      </c>
      <c r="K56" s="76">
        <f t="shared" si="120"/>
        <v>1352.8477215779285</v>
      </c>
      <c r="L56" s="77">
        <f t="shared" si="121"/>
        <v>-1.1765263623226961E-2</v>
      </c>
      <c r="M56" s="77">
        <f t="shared" si="122"/>
        <v>2.0795375763096181E-2</v>
      </c>
      <c r="N56" s="74">
        <v>8790504.2599999998</v>
      </c>
      <c r="O56" s="75">
        <v>6214.36</v>
      </c>
      <c r="P56" s="76">
        <f t="shared" si="123"/>
        <v>1414.5469943807568</v>
      </c>
      <c r="Q56" s="77">
        <f t="shared" si="124"/>
        <v>3.2948284641058312E-2</v>
      </c>
      <c r="R56" s="78">
        <f t="shared" si="125"/>
        <v>7.3487416663657046E-2</v>
      </c>
      <c r="S56" s="74">
        <v>8510110.7100000009</v>
      </c>
      <c r="T56" s="75">
        <v>6126.4500000000007</v>
      </c>
      <c r="U56" s="76">
        <v>1389.0769874886762</v>
      </c>
      <c r="V56" s="77">
        <v>3.9246042251462547E-2</v>
      </c>
      <c r="W56" s="77">
        <v>0.26826289300364503</v>
      </c>
      <c r="X56" s="74">
        <v>8188735.2599999998</v>
      </c>
      <c r="Y56" s="75">
        <v>6022.5686666666661</v>
      </c>
      <c r="Z56" s="76">
        <v>1359.6748685195564</v>
      </c>
      <c r="AA56" s="77">
        <v>0.22036826838044199</v>
      </c>
      <c r="AB56" s="77">
        <v>0.72184426050382411</v>
      </c>
      <c r="AC56" s="74">
        <v>6710052.5899999999</v>
      </c>
      <c r="AD56" s="75">
        <v>5811.2361111111068</v>
      </c>
      <c r="AE56" s="76">
        <v>1154.6687248123255</v>
      </c>
      <c r="AF56" s="77">
        <v>0.41092185458811858</v>
      </c>
      <c r="AG56" s="77">
        <v>1.5435006715338782</v>
      </c>
      <c r="AH56" s="74">
        <v>4755793.22</v>
      </c>
      <c r="AI56" s="75">
        <v>5637.72</v>
      </c>
      <c r="AJ56" s="76">
        <f t="shared" si="126"/>
        <v>843.56676457858839</v>
      </c>
      <c r="AK56" s="77">
        <f t="shared" si="127"/>
        <v>0.80272256983104573</v>
      </c>
      <c r="AL56" s="78">
        <f t="shared" si="128"/>
        <v>2.1951671948965878</v>
      </c>
      <c r="AM56" s="74">
        <v>2638117.09</v>
      </c>
      <c r="AN56" s="75">
        <v>5512.6055555555558</v>
      </c>
      <c r="AO56" s="76">
        <f t="shared" si="129"/>
        <v>478.56082997654863</v>
      </c>
      <c r="AP56" s="77">
        <f t="shared" si="130"/>
        <v>0.77241204407622444</v>
      </c>
      <c r="AQ56" s="78">
        <f t="shared" si="131"/>
        <v>0.82369893756416579</v>
      </c>
      <c r="AR56" s="74">
        <v>1488433.29</v>
      </c>
      <c r="AS56" s="75">
        <v>5490.76</v>
      </c>
      <c r="AT56" s="79">
        <f t="shared" si="132"/>
        <v>271.07964835469045</v>
      </c>
      <c r="AU56" s="77">
        <f t="shared" si="133"/>
        <v>2.8936213596241909E-2</v>
      </c>
      <c r="AV56" s="78">
        <f t="shared" si="134"/>
        <v>-0.11031384579093921</v>
      </c>
      <c r="AW56" s="74">
        <v>1446574.89</v>
      </c>
      <c r="AX56" s="75">
        <v>5325.44</v>
      </c>
      <c r="AY56" s="79">
        <f t="shared" si="135"/>
        <v>271.63481139586588</v>
      </c>
      <c r="AZ56" s="78">
        <f t="shared" si="136"/>
        <v>-0.13533400569165244</v>
      </c>
      <c r="BA56" s="74">
        <v>1672986.91</v>
      </c>
    </row>
    <row r="57" spans="1:55">
      <c r="A57" s="62"/>
      <c r="B57" s="73" t="s">
        <v>115</v>
      </c>
      <c r="C57" s="73" t="s">
        <v>116</v>
      </c>
      <c r="D57" s="74">
        <v>7428432.6900000004</v>
      </c>
      <c r="E57" s="75">
        <v>12891.859999999997</v>
      </c>
      <c r="F57" s="76">
        <f t="shared" si="117"/>
        <v>576.21108901275704</v>
      </c>
      <c r="G57" s="77">
        <f t="shared" si="118"/>
        <v>0.89348681636165062</v>
      </c>
      <c r="H57" s="77">
        <f t="shared" si="119"/>
        <v>1.3423265150008619</v>
      </c>
      <c r="I57" s="74">
        <v>3923149.94</v>
      </c>
      <c r="J57" s="75">
        <v>12944.11</v>
      </c>
      <c r="K57" s="76">
        <f t="shared" si="120"/>
        <v>303.08379177865453</v>
      </c>
      <c r="L57" s="77">
        <f t="shared" si="121"/>
        <v>0.23704400514478383</v>
      </c>
      <c r="M57" s="77">
        <f t="shared" si="122"/>
        <v>0.5809663934329482</v>
      </c>
      <c r="N57" s="74">
        <v>3171390.77</v>
      </c>
      <c r="O57" s="75">
        <v>12740.410000000002</v>
      </c>
      <c r="P57" s="76">
        <f t="shared" si="123"/>
        <v>248.92376069529942</v>
      </c>
      <c r="Q57" s="77">
        <f t="shared" si="124"/>
        <v>0.27801952627215681</v>
      </c>
      <c r="R57" s="78">
        <f t="shared" si="125"/>
        <v>0.25605920223397788</v>
      </c>
      <c r="S57" s="74">
        <v>2481488.5099999998</v>
      </c>
      <c r="T57" s="75">
        <v>12614.96</v>
      </c>
      <c r="U57" s="76">
        <v>196.70997847000703</v>
      </c>
      <c r="V57" s="77">
        <v>-1.7183089606020979E-2</v>
      </c>
      <c r="W57" s="77">
        <v>1.7820242775036041</v>
      </c>
      <c r="X57" s="74">
        <v>2524873.64</v>
      </c>
      <c r="Y57" s="75">
        <v>12493.340999999999</v>
      </c>
      <c r="Z57" s="76">
        <v>202.0975526082255</v>
      </c>
      <c r="AA57" s="77">
        <v>1.8306638276994867</v>
      </c>
      <c r="AB57" s="77">
        <v>1.0887909816895609</v>
      </c>
      <c r="AC57" s="74">
        <v>891972.27</v>
      </c>
      <c r="AD57" s="75">
        <v>12992.775555555558</v>
      </c>
      <c r="AE57" s="76">
        <v>68.651402942045223</v>
      </c>
      <c r="AF57" s="77">
        <v>-0.26208440534348243</v>
      </c>
      <c r="AG57" s="77">
        <v>0.79912868232277312</v>
      </c>
      <c r="AH57" s="74">
        <v>1208772.76</v>
      </c>
      <c r="AI57" s="75">
        <v>12953.060000000001</v>
      </c>
      <c r="AJ57" s="76">
        <f t="shared" si="126"/>
        <v>93.319475089283912</v>
      </c>
      <c r="AK57" s="77">
        <f t="shared" si="127"/>
        <v>1.4381225920021725</v>
      </c>
      <c r="AL57" s="78">
        <f t="shared" si="128"/>
        <v>-0.65981886516713961</v>
      </c>
      <c r="AM57" s="74">
        <v>495780.14</v>
      </c>
      <c r="AN57" s="75">
        <v>12763.797777777774</v>
      </c>
      <c r="AO57" s="76">
        <f t="shared" si="129"/>
        <v>38.842682141452514</v>
      </c>
      <c r="AP57" s="77">
        <f t="shared" si="130"/>
        <v>-0.86047414680920309</v>
      </c>
      <c r="AQ57" s="78">
        <f t="shared" si="131"/>
        <v>-0.92897104151412369</v>
      </c>
      <c r="AR57" s="74">
        <v>3553320.97</v>
      </c>
      <c r="AS57" s="75">
        <v>12569.830000000002</v>
      </c>
      <c r="AT57" s="79">
        <f t="shared" si="132"/>
        <v>282.68647786008239</v>
      </c>
      <c r="AU57" s="77">
        <f t="shared" si="133"/>
        <v>-0.49092618420511197</v>
      </c>
      <c r="AV57" s="78">
        <f t="shared" si="134"/>
        <v>-0.51135683124103459</v>
      </c>
      <c r="AW57" s="74">
        <v>6979971.9800000004</v>
      </c>
      <c r="AX57" s="75">
        <v>12449.63</v>
      </c>
      <c r="AY57" s="79">
        <f t="shared" si="135"/>
        <v>560.65698177375555</v>
      </c>
      <c r="AZ57" s="78">
        <f t="shared" si="136"/>
        <v>-4.0132975615768847E-2</v>
      </c>
      <c r="BA57" s="74">
        <v>7271811.4100000001</v>
      </c>
    </row>
    <row r="58" spans="1:55">
      <c r="A58" s="62"/>
      <c r="B58" s="73" t="s">
        <v>117</v>
      </c>
      <c r="C58" s="73" t="s">
        <v>118</v>
      </c>
      <c r="D58" s="74">
        <v>2716405.7599999998</v>
      </c>
      <c r="E58" s="75">
        <v>2423.5300000000002</v>
      </c>
      <c r="F58" s="76">
        <f t="shared" si="117"/>
        <v>1120.846764843018</v>
      </c>
      <c r="G58" s="77">
        <f t="shared" si="118"/>
        <v>1.0554071177877213</v>
      </c>
      <c r="H58" s="77">
        <f t="shared" si="119"/>
        <v>1.4396431507653251</v>
      </c>
      <c r="I58" s="74">
        <v>1321590.1299999999</v>
      </c>
      <c r="J58" s="75">
        <v>2208.04</v>
      </c>
      <c r="K58" s="76">
        <f t="shared" si="120"/>
        <v>598.53541149616854</v>
      </c>
      <c r="L58" s="77">
        <f t="shared" si="121"/>
        <v>0.18693913709473048</v>
      </c>
      <c r="M58" s="77">
        <f t="shared" si="122"/>
        <v>-0.24318265601750591</v>
      </c>
      <c r="N58" s="74">
        <v>1113443.8899999999</v>
      </c>
      <c r="O58" s="75">
        <v>2071.0099999999998</v>
      </c>
      <c r="P58" s="76">
        <f t="shared" si="123"/>
        <v>537.63327555154251</v>
      </c>
      <c r="Q58" s="77">
        <f t="shared" si="124"/>
        <v>-0.36237897940162711</v>
      </c>
      <c r="R58" s="78">
        <f t="shared" si="125"/>
        <v>-0.63145314699000854</v>
      </c>
      <c r="S58" s="74">
        <v>1746247.15</v>
      </c>
      <c r="T58" s="75">
        <v>2056.77</v>
      </c>
      <c r="U58" s="76">
        <v>849.02402796617991</v>
      </c>
      <c r="V58" s="77">
        <v>-0.42199701530521971</v>
      </c>
      <c r="W58" s="77">
        <v>-0.50115906683419031</v>
      </c>
      <c r="X58" s="74">
        <v>3021173.24</v>
      </c>
      <c r="Y58" s="75">
        <v>2123.4948888888889</v>
      </c>
      <c r="Z58" s="76">
        <v>1422.7362899756347</v>
      </c>
      <c r="AA58" s="77">
        <v>-0.13695785943176894</v>
      </c>
      <c r="AB58" s="77">
        <v>-0.13070252483950617</v>
      </c>
      <c r="AC58" s="74">
        <v>3500609.18</v>
      </c>
      <c r="AD58" s="75">
        <v>2075.7088888888907</v>
      </c>
      <c r="AE58" s="76">
        <v>1686.4644164403257</v>
      </c>
      <c r="AF58" s="77">
        <v>7.2480059758660538E-3</v>
      </c>
      <c r="AG58" s="77">
        <v>0.41272693405466421</v>
      </c>
      <c r="AH58" s="74">
        <v>3475419.32</v>
      </c>
      <c r="AI58" s="75">
        <v>2089</v>
      </c>
      <c r="AJ58" s="76">
        <f t="shared" si="126"/>
        <v>1663.6760746768789</v>
      </c>
      <c r="AK58" s="77">
        <f t="shared" si="127"/>
        <v>0.40256116236830114</v>
      </c>
      <c r="AL58" s="78">
        <f t="shared" si="128"/>
        <v>0.36195596512117328</v>
      </c>
      <c r="AM58" s="74">
        <v>2477909.2799999998</v>
      </c>
      <c r="AN58" s="75">
        <v>2066.7300000000005</v>
      </c>
      <c r="AO58" s="76">
        <f t="shared" si="129"/>
        <v>1198.9516192245717</v>
      </c>
      <c r="AP58" s="77">
        <f t="shared" si="130"/>
        <v>-2.8950749768775656E-2</v>
      </c>
      <c r="AQ58" s="78">
        <f t="shared" si="131"/>
        <v>0.12308839549590789</v>
      </c>
      <c r="AR58" s="74">
        <v>2551785.38</v>
      </c>
      <c r="AS58" s="75">
        <v>2057.92</v>
      </c>
      <c r="AT58" s="79">
        <f t="shared" si="132"/>
        <v>1239.9827884465867</v>
      </c>
      <c r="AU58" s="77">
        <f t="shared" si="133"/>
        <v>0.15657202271509946</v>
      </c>
      <c r="AV58" s="78">
        <f t="shared" si="134"/>
        <v>0.58230542315689171</v>
      </c>
      <c r="AW58" s="74">
        <v>2206335.04</v>
      </c>
      <c r="AX58" s="75">
        <v>1984.98</v>
      </c>
      <c r="AY58" s="79">
        <f t="shared" si="135"/>
        <v>1111.514997632218</v>
      </c>
      <c r="AZ58" s="78">
        <f t="shared" si="136"/>
        <v>0.36809934191764893</v>
      </c>
      <c r="BA58" s="74">
        <v>1612700.9</v>
      </c>
    </row>
    <row r="59" spans="1:55" s="82" customFormat="1">
      <c r="A59" s="80"/>
      <c r="B59" s="59"/>
      <c r="C59" s="59" t="s">
        <v>55</v>
      </c>
      <c r="D59" s="47">
        <f>SUM(D50:D58)</f>
        <v>90644041.350000009</v>
      </c>
      <c r="E59" s="54">
        <f>SUM(E50:E58)</f>
        <v>78413.639999999985</v>
      </c>
      <c r="F59" s="49">
        <f t="shared" si="117"/>
        <v>1155.972881121193</v>
      </c>
      <c r="G59" s="55">
        <f t="shared" si="118"/>
        <v>0.18455042052684481</v>
      </c>
      <c r="H59" s="55">
        <f t="shared" si="119"/>
        <v>0.30459625560846987</v>
      </c>
      <c r="I59" s="47">
        <f>SUM(I50:I58)</f>
        <v>76521893.689999998</v>
      </c>
      <c r="J59" s="54">
        <f>SUM(J50:J58)</f>
        <v>77750.59</v>
      </c>
      <c r="K59" s="49">
        <f t="shared" si="120"/>
        <v>984.19695194595954</v>
      </c>
      <c r="L59" s="55">
        <f t="shared" si="121"/>
        <v>0.10134295087940035</v>
      </c>
      <c r="M59" s="55">
        <f t="shared" si="122"/>
        <v>0.28978607157658148</v>
      </c>
      <c r="N59" s="47">
        <f>SUM(N50:N58)</f>
        <v>69480531.590000004</v>
      </c>
      <c r="O59" s="54">
        <f>SUM(O50:O58)</f>
        <v>76785.029999999984</v>
      </c>
      <c r="P59" s="49">
        <f t="shared" si="123"/>
        <v>904.87080085792786</v>
      </c>
      <c r="Q59" s="55">
        <f t="shared" si="124"/>
        <v>0.17110303429709436</v>
      </c>
      <c r="R59" s="56">
        <f t="shared" si="125"/>
        <v>0.20641377709075281</v>
      </c>
      <c r="S59" s="47">
        <f>SUM(S50:S58)</f>
        <v>59329136.339999996</v>
      </c>
      <c r="T59" s="54">
        <f>SUM(T50:T58)</f>
        <v>75419.689999999988</v>
      </c>
      <c r="U59" s="49">
        <f t="shared" ref="U59" si="137">S59/T59</f>
        <v>786.65314508717825</v>
      </c>
      <c r="V59" s="55">
        <f t="shared" ref="V59" si="138">SUM(S59-X59)/ABS(X59)</f>
        <v>3.0151696101489683E-2</v>
      </c>
      <c r="W59" s="55">
        <f t="shared" ref="W59" si="139">SUM(S59-AC59)/ABS(AC59)</f>
        <v>0.27721588515520196</v>
      </c>
      <c r="X59" s="47">
        <f>SUM(X50:X58)</f>
        <v>57592621.130000003</v>
      </c>
      <c r="Y59" s="54">
        <f>SUM(Y50:Y58)</f>
        <v>74938.559333333324</v>
      </c>
      <c r="Z59" s="49">
        <f t="shared" ref="Z59" si="140">X59/Y59</f>
        <v>768.53120265927373</v>
      </c>
      <c r="AA59" s="55">
        <f t="shared" ref="AA59" si="141">SUM(X59-AC59)/ABS(AC59)</f>
        <v>0.23983282266942144</v>
      </c>
      <c r="AB59" s="55">
        <f t="shared" ref="AB59" si="142">SUM(X59-AH59)/ABS(AH59)</f>
        <v>0.30670021968551636</v>
      </c>
      <c r="AC59" s="47">
        <f>SUM(AC50:AC58)</f>
        <v>46451924.870000005</v>
      </c>
      <c r="AD59" s="54">
        <f>SUM(AD50:AD58)</f>
        <v>75103.315555555557</v>
      </c>
      <c r="AE59" s="49">
        <f t="shared" ref="AE59" si="143">AC59/AD59</f>
        <v>618.50697970369242</v>
      </c>
      <c r="AF59" s="55">
        <f t="shared" ref="AF59" si="144">SUM(AC59-AH59)/ABS(AH59)</f>
        <v>5.3932591389318218E-2</v>
      </c>
      <c r="AG59" s="55">
        <f t="shared" ref="AG59" si="145">SUM(AC59-AM59)/ABS(AM59)</f>
        <v>0.33823860023413205</v>
      </c>
      <c r="AH59" s="47">
        <f>SUM(AH50:AH58)</f>
        <v>44074853.789999992</v>
      </c>
      <c r="AI59" s="54">
        <f>SUM(AI50:AI58)</f>
        <v>75010.06</v>
      </c>
      <c r="AJ59" s="49">
        <f t="shared" si="126"/>
        <v>587.5859023442988</v>
      </c>
      <c r="AK59" s="55">
        <f t="shared" si="127"/>
        <v>0.26975729868077719</v>
      </c>
      <c r="AL59" s="56">
        <f t="shared" si="128"/>
        <v>0.34778153458699307</v>
      </c>
      <c r="AM59" s="47">
        <f>SUM(AM50:AM58)</f>
        <v>34711242.719999999</v>
      </c>
      <c r="AN59" s="54">
        <f>SUM(AN50:AN58)</f>
        <v>73954.838888888888</v>
      </c>
      <c r="AO59" s="49">
        <f t="shared" si="129"/>
        <v>469.35728941483882</v>
      </c>
      <c r="AP59" s="55">
        <f t="shared" si="130"/>
        <v>6.1448149175657191E-2</v>
      </c>
      <c r="AQ59" s="56">
        <f t="shared" si="131"/>
        <v>4.3936956567429977E-2</v>
      </c>
      <c r="AR59" s="47">
        <f>SUM(AR50:AR58)</f>
        <v>32701778.929999996</v>
      </c>
      <c r="AS59" s="54">
        <f>SUM(AS50:AS58)</f>
        <v>73080.02</v>
      </c>
      <c r="AT59" s="81">
        <f t="shared" si="132"/>
        <v>447.47906377146575</v>
      </c>
      <c r="AU59" s="55">
        <f t="shared" si="133"/>
        <v>-1.6497454559440104E-2</v>
      </c>
      <c r="AV59" s="56">
        <f t="shared" si="134"/>
        <v>4.2063211450846662E-2</v>
      </c>
      <c r="AW59" s="47">
        <f>SUM(AW50:AW58)</f>
        <v>33250324.650000002</v>
      </c>
      <c r="AX59" s="54">
        <f>SUM(AX50:AX58)</f>
        <v>72412.090000000011</v>
      </c>
      <c r="AY59" s="81">
        <f>AW59/AX59</f>
        <v>459.18194945070633</v>
      </c>
      <c r="AZ59" s="56">
        <f t="shared" si="136"/>
        <v>5.9542973510103646E-2</v>
      </c>
      <c r="BA59" s="47">
        <f>SUM(BA50:BA58)</f>
        <v>31381761.269999996</v>
      </c>
    </row>
    <row r="60" spans="1:55" ht="4.5" customHeight="1">
      <c r="A60" s="88"/>
      <c r="C60" s="63"/>
      <c r="D60" s="64"/>
      <c r="E60" s="65"/>
      <c r="F60" s="66"/>
      <c r="G60" s="65"/>
      <c r="H60" s="65"/>
      <c r="I60" s="64"/>
      <c r="J60" s="65"/>
      <c r="K60" s="66"/>
      <c r="L60" s="65"/>
      <c r="M60" s="65"/>
      <c r="N60" s="64"/>
      <c r="O60" s="65"/>
      <c r="P60" s="66"/>
      <c r="Q60" s="65"/>
      <c r="R60" s="65"/>
      <c r="S60" s="64"/>
      <c r="T60" s="65"/>
      <c r="U60" s="66"/>
      <c r="V60" s="65"/>
      <c r="W60" s="65"/>
      <c r="X60" s="64"/>
      <c r="Y60" s="65"/>
      <c r="Z60" s="66"/>
      <c r="AA60" s="65"/>
      <c r="AB60" s="65"/>
      <c r="AC60" s="64"/>
      <c r="AD60" s="65"/>
      <c r="AE60" s="66"/>
      <c r="AF60" s="65"/>
      <c r="AG60" s="65"/>
      <c r="AH60" s="64"/>
      <c r="AI60" s="65"/>
      <c r="AJ60" s="66"/>
      <c r="AK60" s="65"/>
      <c r="AL60" s="65"/>
      <c r="AM60" s="64"/>
      <c r="AN60" s="65"/>
      <c r="AO60" s="66"/>
      <c r="AP60" s="65"/>
      <c r="AQ60" s="65"/>
      <c r="AR60" s="64"/>
      <c r="AS60" s="65"/>
      <c r="AT60" s="66"/>
      <c r="AU60" s="65"/>
      <c r="AV60" s="67"/>
      <c r="AW60" s="64"/>
      <c r="AX60" s="65"/>
      <c r="AY60" s="66"/>
      <c r="AZ60" s="89"/>
      <c r="BA60" s="64"/>
    </row>
    <row r="61" spans="1:55" ht="12.75">
      <c r="A61" s="80" t="s">
        <v>119</v>
      </c>
      <c r="B61" s="73"/>
      <c r="D61" s="83"/>
      <c r="E61" s="84"/>
      <c r="F61" s="85"/>
      <c r="G61" s="84"/>
      <c r="H61" s="84"/>
      <c r="I61" s="83"/>
      <c r="J61" s="84"/>
      <c r="K61" s="85"/>
      <c r="L61" s="84"/>
      <c r="M61" s="84"/>
      <c r="N61" s="83"/>
      <c r="O61" s="84"/>
      <c r="P61" s="85"/>
      <c r="Q61" s="84"/>
      <c r="R61" s="86"/>
      <c r="S61" s="83"/>
      <c r="T61" s="84"/>
      <c r="U61" s="85"/>
      <c r="V61" s="84"/>
      <c r="W61" s="84"/>
      <c r="X61" s="83"/>
      <c r="Y61" s="84"/>
      <c r="Z61" s="85"/>
      <c r="AA61" s="84"/>
      <c r="AB61" s="84"/>
      <c r="AC61" s="83"/>
      <c r="AD61" s="84"/>
      <c r="AE61" s="85"/>
      <c r="AF61" s="84"/>
      <c r="AG61" s="84"/>
      <c r="AH61" s="83"/>
      <c r="AI61" s="84"/>
      <c r="AJ61" s="85"/>
      <c r="AK61" s="84"/>
      <c r="AL61" s="86"/>
      <c r="AM61" s="83"/>
      <c r="AN61" s="84"/>
      <c r="AO61" s="85"/>
      <c r="AP61" s="84"/>
      <c r="AQ61" s="86"/>
      <c r="AR61" s="83"/>
      <c r="AS61" s="84"/>
      <c r="AT61" s="85"/>
      <c r="AU61" s="84"/>
      <c r="AV61" s="86"/>
      <c r="AW61" s="83"/>
      <c r="AX61" s="84"/>
      <c r="AY61" s="85"/>
      <c r="AZ61" s="87"/>
      <c r="BA61" s="83"/>
      <c r="BB61" s="84"/>
      <c r="BC61" s="84"/>
    </row>
    <row r="62" spans="1:55">
      <c r="A62" s="62"/>
      <c r="B62" s="73" t="s">
        <v>120</v>
      </c>
      <c r="C62" s="73" t="s">
        <v>121</v>
      </c>
      <c r="D62" s="74">
        <v>363920.76</v>
      </c>
      <c r="E62" s="75">
        <v>392.54</v>
      </c>
      <c r="F62" s="76">
        <f>D62/E62</f>
        <v>927.09216895093493</v>
      </c>
      <c r="G62" s="77">
        <f>SUM(D62-I62)/ABS(I62)</f>
        <v>-0.2342218616576453</v>
      </c>
      <c r="H62" s="77">
        <f>SUM(D62-N62)/ABS(N62)</f>
        <v>0.26939668936928202</v>
      </c>
      <c r="I62" s="74">
        <v>475230.02</v>
      </c>
      <c r="J62" s="75">
        <v>420.56999999999994</v>
      </c>
      <c r="K62" s="76">
        <f>I62/J62</f>
        <v>1129.9665216254134</v>
      </c>
      <c r="L62" s="77">
        <f>SUM(I62-N62)/ABS(N62)</f>
        <v>0.65765595256752507</v>
      </c>
      <c r="M62" s="77">
        <f>SUM(I62-S62)/ABS(S62)</f>
        <v>9.9733225365007758E-4</v>
      </c>
      <c r="N62" s="74">
        <v>286687.96999999997</v>
      </c>
      <c r="O62" s="75">
        <v>427.30000000000007</v>
      </c>
      <c r="P62" s="76">
        <f>N62/O62</f>
        <v>670.92901942429194</v>
      </c>
      <c r="Q62" s="77">
        <f>SUM(N62-S62)/ABS(S62)</f>
        <v>-0.39613685777002383</v>
      </c>
      <c r="R62" s="78">
        <f>SUM(N62-X62)/ABS(X62)</f>
        <v>-0.15095144221702253</v>
      </c>
      <c r="S62" s="74">
        <v>474756.53</v>
      </c>
      <c r="T62" s="75">
        <v>436.11</v>
      </c>
      <c r="U62" s="76">
        <v>1088.6164729082113</v>
      </c>
      <c r="V62" s="77">
        <v>0.40602811863557076</v>
      </c>
      <c r="W62" s="77">
        <v>2.2636851215309981E-2</v>
      </c>
      <c r="X62" s="74">
        <v>337657.92</v>
      </c>
      <c r="Y62" s="75">
        <v>454.32322222222217</v>
      </c>
      <c r="Z62" s="76">
        <v>743.21078801215685</v>
      </c>
      <c r="AA62" s="77">
        <v>-0.27267681374132757</v>
      </c>
      <c r="AB62" s="77">
        <v>-1.9289952954904658E-2</v>
      </c>
      <c r="AC62" s="74">
        <v>464247.43</v>
      </c>
      <c r="AD62" s="75">
        <v>477.16555555555556</v>
      </c>
      <c r="AE62" s="76">
        <v>972.92737205116327</v>
      </c>
      <c r="AF62" s="77">
        <v>0.34838276240007821</v>
      </c>
      <c r="AG62" s="77">
        <v>2.1963768411800548</v>
      </c>
      <c r="AH62" s="74">
        <v>344299.44</v>
      </c>
      <c r="AI62" s="75">
        <v>495.03000000000003</v>
      </c>
      <c r="AJ62" s="76">
        <f>AH62/AI62</f>
        <v>695.51227198351614</v>
      </c>
      <c r="AK62" s="77">
        <f>SUM(AH62-AM62)/ABS(AM62)</f>
        <v>1.3705263299944639</v>
      </c>
      <c r="AL62" s="78">
        <f>SUM(AH62-AR62)/ABS(AR62)</f>
        <v>1.8055167484244308</v>
      </c>
      <c r="AM62" s="74">
        <v>145241.76999999999</v>
      </c>
      <c r="AN62" s="75">
        <v>485.21555555555545</v>
      </c>
      <c r="AO62" s="76">
        <f>AM62/AN62</f>
        <v>299.33452944166856</v>
      </c>
      <c r="AP62" s="77">
        <f>SUM(AM62-AR62)/ABS(AR62)</f>
        <v>0.18349950933933842</v>
      </c>
      <c r="AQ62" s="78">
        <f>SUM(AM62-AW62)/ABS(AW62)</f>
        <v>-0.31781195972283888</v>
      </c>
      <c r="AR62" s="74">
        <v>122722.29</v>
      </c>
      <c r="AS62" s="75">
        <v>480.39000000000004</v>
      </c>
      <c r="AT62" s="79">
        <f>AR62/AS62</f>
        <v>255.46387310310368</v>
      </c>
      <c r="AU62" s="77">
        <f>SUM(AR62-AW62)/ABS(AW62)</f>
        <v>-0.42358401089834247</v>
      </c>
      <c r="AV62" s="78">
        <f>SUM(AR62-BA62)/ABS(BA62)</f>
        <v>9.4524696001259914E-2</v>
      </c>
      <c r="AW62" s="74">
        <v>212905.77</v>
      </c>
      <c r="AX62" s="75">
        <v>509.49</v>
      </c>
      <c r="AY62" s="79">
        <f>AW62/AX62</f>
        <v>417.88017429193894</v>
      </c>
      <c r="AZ62" s="78">
        <f>SUM(AW62-BA62)/ABS(BA62)</f>
        <v>0.89884513388858833</v>
      </c>
      <c r="BA62" s="74">
        <v>112123.82</v>
      </c>
    </row>
    <row r="63" spans="1:55">
      <c r="A63" s="62"/>
      <c r="B63" s="73" t="s">
        <v>122</v>
      </c>
      <c r="C63" s="73" t="s">
        <v>123</v>
      </c>
      <c r="D63" s="74">
        <v>449081.71</v>
      </c>
      <c r="E63" s="75">
        <v>27.4</v>
      </c>
      <c r="F63" s="76">
        <f>D63/E63</f>
        <v>16389.843430656936</v>
      </c>
      <c r="G63" s="77">
        <f>SUM(D63-I63)/ABS(I63)</f>
        <v>6.9627211299250541E-3</v>
      </c>
      <c r="H63" s="77">
        <f>SUM(D63-N63)/ABS(N63)</f>
        <v>-1.6339418821073648E-2</v>
      </c>
      <c r="I63" s="74">
        <v>445976.5</v>
      </c>
      <c r="J63" s="75">
        <v>24.2</v>
      </c>
      <c r="K63" s="76">
        <f>I63/J63</f>
        <v>18428.780991735537</v>
      </c>
      <c r="L63" s="77">
        <f>SUM(I63-N63)/ABS(N63)</f>
        <v>-2.314101551331621E-2</v>
      </c>
      <c r="M63" s="77">
        <f>SUM(I63-S63)/ABS(S63)</f>
        <v>-4.6683993421174456E-2</v>
      </c>
      <c r="N63" s="74">
        <v>456541.33</v>
      </c>
      <c r="O63" s="75">
        <v>28.9</v>
      </c>
      <c r="P63" s="76">
        <f>N63/O63</f>
        <v>15797.277854671282</v>
      </c>
      <c r="Q63" s="77">
        <f>SUM(N63-S63)/ABS(S63)</f>
        <v>-2.4100692404676525E-2</v>
      </c>
      <c r="R63" s="78">
        <f>SUM(N63-X63)/ABS(X63)</f>
        <v>-3.6338628530267009E-2</v>
      </c>
      <c r="S63" s="74">
        <v>467816.02</v>
      </c>
      <c r="T63" s="75">
        <v>26.9</v>
      </c>
      <c r="U63" s="76">
        <v>17390.930111524165</v>
      </c>
      <c r="V63" s="77">
        <v>-1.2540162730256996E-2</v>
      </c>
      <c r="W63" s="77">
        <v>0.10882056463201119</v>
      </c>
      <c r="X63" s="74">
        <v>473757.01</v>
      </c>
      <c r="Y63" s="75">
        <v>24.79</v>
      </c>
      <c r="Z63" s="76">
        <v>19110.811214199275</v>
      </c>
      <c r="AA63" s="77">
        <v>0.12290193766039342</v>
      </c>
      <c r="AB63" s="77">
        <v>-5.9545744643149769E-3</v>
      </c>
      <c r="AC63" s="74">
        <v>421904.17</v>
      </c>
      <c r="AD63" s="75">
        <v>23.444444444444443</v>
      </c>
      <c r="AE63" s="76">
        <v>17995.912464454977</v>
      </c>
      <c r="AF63" s="77">
        <v>-0.11475313008470318</v>
      </c>
      <c r="AG63" s="77">
        <v>-3.0351513292843864E-2</v>
      </c>
      <c r="AH63" s="74">
        <v>476594.93</v>
      </c>
      <c r="AI63" s="75">
        <v>24.29</v>
      </c>
      <c r="AJ63" s="76">
        <f>AH63/AI63</f>
        <v>19621.034582132565</v>
      </c>
      <c r="AK63" s="77">
        <f>SUM(AH63-AM63)/ABS(AM63)</f>
        <v>9.5342462831791916E-2</v>
      </c>
      <c r="AL63" s="78">
        <f>SUM(AH63-AR63)/ABS(AR63)</f>
        <v>0.53325840469232266</v>
      </c>
      <c r="AM63" s="74">
        <v>435110.43</v>
      </c>
      <c r="AN63" s="75">
        <v>25.94</v>
      </c>
      <c r="AO63" s="76">
        <f>AM63/AN63</f>
        <v>16773.725134926754</v>
      </c>
      <c r="AP63" s="77">
        <f>SUM(AM63-AR63)/ABS(AR63)</f>
        <v>0.39979819711214826</v>
      </c>
      <c r="AQ63" s="78">
        <f>SUM(AM63-AW63)/ABS(AW63)</f>
        <v>0.87041193169544884</v>
      </c>
      <c r="AR63" s="74">
        <v>310837.96999999997</v>
      </c>
      <c r="AS63" s="75">
        <v>27.330000000000002</v>
      </c>
      <c r="AT63" s="79">
        <f>AR63/AS63</f>
        <v>11373.507866813025</v>
      </c>
      <c r="AU63" s="77">
        <f>SUM(AR63-AW63)/ABS(AW63)</f>
        <v>0.33620112924434359</v>
      </c>
      <c r="AV63" s="78">
        <f>SUM(AR63-BA63)/ABS(BA63)</f>
        <v>0.46807124905558767</v>
      </c>
      <c r="AW63" s="74">
        <v>232628.13</v>
      </c>
      <c r="AX63" s="75">
        <v>15.11</v>
      </c>
      <c r="AY63" s="79">
        <f>AW63/AX63</f>
        <v>15395.640635340835</v>
      </c>
      <c r="AZ63" s="78">
        <f>SUM(AW63-BA63)/ABS(BA63)</f>
        <v>9.8690322081841086E-2</v>
      </c>
      <c r="BA63" s="74">
        <v>211732.21</v>
      </c>
    </row>
    <row r="64" spans="1:55" s="82" customFormat="1">
      <c r="A64" s="80"/>
      <c r="B64" s="59"/>
      <c r="C64" s="59" t="s">
        <v>55</v>
      </c>
      <c r="D64" s="47">
        <f>SUM(D62:D63)</f>
        <v>813002.47</v>
      </c>
      <c r="E64" s="54">
        <f>SUM(E62:E63)</f>
        <v>419.94</v>
      </c>
      <c r="F64" s="49">
        <f>D64/E64</f>
        <v>1935.996737629185</v>
      </c>
      <c r="G64" s="55">
        <f>SUM(D64-I64)/ABS(I64)</f>
        <v>-0.11745905793198255</v>
      </c>
      <c r="H64" s="55">
        <f>SUM(D64-N64)/ABS(N64)</f>
        <v>9.3878389885866886E-2</v>
      </c>
      <c r="I64" s="47">
        <f>SUM(I62:I63)</f>
        <v>921206.52</v>
      </c>
      <c r="J64" s="54">
        <f>SUM(J62:J63)</f>
        <v>444.76999999999992</v>
      </c>
      <c r="K64" s="49">
        <f>I64/J64</f>
        <v>2071.1975178181988</v>
      </c>
      <c r="L64" s="55">
        <f>SUM(I64-N64)/ABS(N64)</f>
        <v>0.23946475199511102</v>
      </c>
      <c r="M64" s="55">
        <f>SUM(I64-S64)/ABS(S64)</f>
        <v>-2.2667782973310676E-2</v>
      </c>
      <c r="N64" s="47">
        <f>SUM(N62:N63)</f>
        <v>743229.3</v>
      </c>
      <c r="O64" s="54">
        <f>SUM(O62:O63)</f>
        <v>456.20000000000005</v>
      </c>
      <c r="P64" s="49">
        <f>N64/O64</f>
        <v>1629.1742656729505</v>
      </c>
      <c r="Q64" s="55">
        <f>SUM(N64-S64)/ABS(S64)</f>
        <v>-0.21148849497049324</v>
      </c>
      <c r="R64" s="56">
        <f>SUM(N64-X64)/ABS(X64)</f>
        <v>-8.4032998998428449E-2</v>
      </c>
      <c r="S64" s="47">
        <f>SUM(S62:S63)</f>
        <v>942572.55</v>
      </c>
      <c r="T64" s="54">
        <f>SUM(T62:T63)</f>
        <v>463.01</v>
      </c>
      <c r="U64" s="49">
        <f>S64/T64</f>
        <v>2035.7498758126176</v>
      </c>
      <c r="V64" s="55">
        <f>SUM(S64-X64)/ABS(X64)</f>
        <v>0.16164062941262386</v>
      </c>
      <c r="W64" s="55">
        <f>SUM(S64-AC64)/ABS(AC64)</f>
        <v>6.3669636211230757E-2</v>
      </c>
      <c r="X64" s="47">
        <f>SUM(X62:X63)</f>
        <v>811414.92999999993</v>
      </c>
      <c r="Y64" s="54">
        <f>SUM(Y62:Y63)</f>
        <v>479.11322222222219</v>
      </c>
      <c r="Z64" s="49">
        <f>X64/Y64</f>
        <v>1693.5765751495992</v>
      </c>
      <c r="AA64" s="55">
        <f>SUM(X64-AC64)/ABS(AC64)</f>
        <v>-8.4338469850982659E-2</v>
      </c>
      <c r="AB64" s="55">
        <f>SUM(X64-AH64)/ABS(AH64)</f>
        <v>-1.154769766541347E-2</v>
      </c>
      <c r="AC64" s="47">
        <f>SUM(AC62:AC63)</f>
        <v>886151.6</v>
      </c>
      <c r="AD64" s="54">
        <f>SUM(AD62:AD63)</f>
        <v>500.61</v>
      </c>
      <c r="AE64" s="49">
        <f>AC64/AD64</f>
        <v>1770.143624777771</v>
      </c>
      <c r="AF64" s="55">
        <f>SUM(AC64-AH64)/ABS(AH64)</f>
        <v>7.9495282687832278E-2</v>
      </c>
      <c r="AG64" s="55">
        <f>SUM(AC64-AM64)/ABS(AM64)</f>
        <v>0.52692037697108762</v>
      </c>
      <c r="AH64" s="47">
        <f>SUM(AH62:AH63)</f>
        <v>820894.37</v>
      </c>
      <c r="AI64" s="54">
        <f>SUM(AI62:AI63)</f>
        <v>519.32000000000005</v>
      </c>
      <c r="AJ64" s="49">
        <f>AH64/AI64</f>
        <v>1580.7101016714164</v>
      </c>
      <c r="AK64" s="55">
        <f>SUM(AH64-AM64)/ABS(AM64)</f>
        <v>0.4144761922156926</v>
      </c>
      <c r="AL64" s="56">
        <f>SUM(AH64-AR64)/ABS(AR64)</f>
        <v>0.89338010361004971</v>
      </c>
      <c r="AM64" s="47">
        <f>SUM(AM62:AM63)</f>
        <v>580352.19999999995</v>
      </c>
      <c r="AN64" s="54">
        <f>SUM(AN62:AN63)</f>
        <v>511.15555555555545</v>
      </c>
      <c r="AO64" s="49">
        <f>AM64/AN64</f>
        <v>1135.3729675680377</v>
      </c>
      <c r="AP64" s="55">
        <f>SUM(AM64-AR64)/ABS(AR64)</f>
        <v>0.33857332773072885</v>
      </c>
      <c r="AQ64" s="56">
        <f>SUM(AM64-AW64)/ABS(AW64)</f>
        <v>0.30259942060525569</v>
      </c>
      <c r="AR64" s="47">
        <f>SUM(AR62:AR63)</f>
        <v>433560.25999999995</v>
      </c>
      <c r="AS64" s="54">
        <f>SUM(AS62:AS63)</f>
        <v>507.72</v>
      </c>
      <c r="AT64" s="81">
        <f>AR64/AS64</f>
        <v>853.93575198928534</v>
      </c>
      <c r="AU64" s="55">
        <f>SUM(AR64-AW64)/ABS(AW64)</f>
        <v>-2.6874812444126185E-2</v>
      </c>
      <c r="AV64" s="56">
        <f>SUM(AR64-BA64)/ABS(BA64)</f>
        <v>0.33874382391459534</v>
      </c>
      <c r="AW64" s="47">
        <f>SUM(AW62:AW63)</f>
        <v>445533.9</v>
      </c>
      <c r="AX64" s="54">
        <f>SUM(AX62:AX63)</f>
        <v>524.6</v>
      </c>
      <c r="AY64" s="81">
        <f>AW64/AX64</f>
        <v>849.28307281738466</v>
      </c>
      <c r="AZ64" s="56">
        <f>SUM(AW64-BA64)/ABS(BA64)</f>
        <v>0.37571593155143657</v>
      </c>
      <c r="BA64" s="47">
        <f>SUM(BA62:BA63)</f>
        <v>323856.03000000003</v>
      </c>
    </row>
    <row r="65" spans="1:58" ht="4.5" customHeight="1">
      <c r="A65" s="62"/>
      <c r="C65" s="63"/>
      <c r="D65" s="64"/>
      <c r="E65" s="65"/>
      <c r="F65" s="66"/>
      <c r="G65" s="65"/>
      <c r="H65" s="65"/>
      <c r="I65" s="64"/>
      <c r="J65" s="65"/>
      <c r="K65" s="66"/>
      <c r="L65" s="65"/>
      <c r="M65" s="65"/>
      <c r="N65" s="64"/>
      <c r="O65" s="65"/>
      <c r="P65" s="66"/>
      <c r="Q65" s="65"/>
      <c r="R65" s="67"/>
      <c r="S65" s="64"/>
      <c r="T65" s="65"/>
      <c r="U65" s="66"/>
      <c r="V65" s="65"/>
      <c r="W65" s="65"/>
      <c r="X65" s="64"/>
      <c r="Y65" s="65"/>
      <c r="Z65" s="66"/>
      <c r="AA65" s="65"/>
      <c r="AB65" s="65"/>
      <c r="AC65" s="64"/>
      <c r="AD65" s="65"/>
      <c r="AE65" s="66"/>
      <c r="AF65" s="65"/>
      <c r="AG65" s="65"/>
      <c r="AH65" s="64"/>
      <c r="AI65" s="65"/>
      <c r="AJ65" s="66"/>
      <c r="AK65" s="65"/>
      <c r="AL65" s="67"/>
      <c r="AM65" s="64"/>
      <c r="AN65" s="65"/>
      <c r="AO65" s="66"/>
      <c r="AP65" s="65"/>
      <c r="AQ65" s="67"/>
      <c r="AR65" s="64"/>
      <c r="AS65" s="65"/>
      <c r="AT65" s="66"/>
      <c r="AU65" s="65"/>
      <c r="AV65" s="67"/>
      <c r="AW65" s="64"/>
      <c r="AX65" s="65"/>
      <c r="AY65" s="66"/>
      <c r="AZ65" s="68"/>
      <c r="BA65" s="64"/>
    </row>
    <row r="66" spans="1:58" ht="12.75">
      <c r="A66" s="80" t="s">
        <v>124</v>
      </c>
      <c r="B66" s="73"/>
      <c r="D66" s="83"/>
      <c r="E66" s="84"/>
      <c r="F66" s="85"/>
      <c r="G66" s="84"/>
      <c r="H66" s="84"/>
      <c r="I66" s="83"/>
      <c r="J66" s="84"/>
      <c r="K66" s="85"/>
      <c r="L66" s="84"/>
      <c r="M66" s="84"/>
      <c r="N66" s="83"/>
      <c r="O66" s="84"/>
      <c r="P66" s="85"/>
      <c r="Q66" s="84"/>
      <c r="R66" s="86"/>
      <c r="S66" s="83"/>
      <c r="T66" s="84"/>
      <c r="U66" s="85"/>
      <c r="V66" s="84"/>
      <c r="W66" s="84"/>
      <c r="X66" s="83"/>
      <c r="Y66" s="84"/>
      <c r="Z66" s="85"/>
      <c r="AA66" s="84"/>
      <c r="AB66" s="84"/>
      <c r="AC66" s="83"/>
      <c r="AD66" s="84"/>
      <c r="AE66" s="85"/>
      <c r="AF66" s="84"/>
      <c r="AG66" s="84"/>
      <c r="AH66" s="83"/>
      <c r="AI66" s="84"/>
      <c r="AJ66" s="85"/>
      <c r="AK66" s="84"/>
      <c r="AL66" s="86"/>
      <c r="AM66" s="83"/>
      <c r="AN66" s="84"/>
      <c r="AO66" s="85"/>
      <c r="AP66" s="84"/>
      <c r="AQ66" s="86"/>
      <c r="AR66" s="83"/>
      <c r="AS66" s="84"/>
      <c r="AT66" s="85"/>
      <c r="AU66" s="84"/>
      <c r="AV66" s="86"/>
      <c r="AW66" s="83"/>
      <c r="AX66" s="84"/>
      <c r="AY66" s="85"/>
      <c r="AZ66" s="87"/>
      <c r="BA66" s="83"/>
      <c r="BB66" s="84"/>
      <c r="BC66" s="84"/>
      <c r="BD66" s="84"/>
      <c r="BE66" s="84"/>
      <c r="BF66" s="84"/>
    </row>
    <row r="67" spans="1:58">
      <c r="A67" s="62"/>
      <c r="B67" s="73" t="s">
        <v>125</v>
      </c>
      <c r="C67" s="73" t="s">
        <v>126</v>
      </c>
      <c r="D67" s="74">
        <v>10516578.689999999</v>
      </c>
      <c r="E67" s="75">
        <v>6786.91</v>
      </c>
      <c r="F67" s="76">
        <f t="shared" ref="F67:F73" si="146">D67/E67</f>
        <v>1549.5385514173606</v>
      </c>
      <c r="G67" s="77">
        <f t="shared" ref="G67:G73" si="147">SUM(D67-I67)/ABS(I67)</f>
        <v>0.23591183313869837</v>
      </c>
      <c r="H67" s="77">
        <f t="shared" ref="H67:H73" si="148">SUM(D67-N67)/ABS(N67)</f>
        <v>0.50164657281109537</v>
      </c>
      <c r="I67" s="74">
        <v>8509165.7899999991</v>
      </c>
      <c r="J67" s="75">
        <v>6601.38</v>
      </c>
      <c r="K67" s="76">
        <f t="shared" ref="K67:K73" si="149">I67/J67</f>
        <v>1288.9980261702854</v>
      </c>
      <c r="L67" s="77">
        <f t="shared" ref="L67:L73" si="150">SUM(I67-N67)/ABS(N67)</f>
        <v>0.21501108133056879</v>
      </c>
      <c r="M67" s="77">
        <f t="shared" ref="M67:M73" si="151">SUM(I67-S67)/ABS(S67)</f>
        <v>0.16989541795196025</v>
      </c>
      <c r="N67" s="74">
        <v>7003364.7599999998</v>
      </c>
      <c r="O67" s="75">
        <v>6649.9500000000007</v>
      </c>
      <c r="P67" s="76">
        <f t="shared" ref="P67:P73" si="152">N67/O67</f>
        <v>1053.1454762817764</v>
      </c>
      <c r="Q67" s="77">
        <f t="shared" ref="Q67:Q73" si="153">SUM(N67-S67)/ABS(S67)</f>
        <v>-3.7131894574329319E-2</v>
      </c>
      <c r="R67" s="78">
        <f t="shared" ref="R67:R73" si="154">SUM(N67-X67)/ABS(X67)</f>
        <v>-0.10811487674201847</v>
      </c>
      <c r="S67" s="74">
        <v>7273441.4199999999</v>
      </c>
      <c r="T67" s="75">
        <v>6455.829999999999</v>
      </c>
      <c r="U67" s="76">
        <v>1126.6469872967537</v>
      </c>
      <c r="V67" s="77">
        <v>-7.3720358757037183E-2</v>
      </c>
      <c r="W67" s="77">
        <v>-4.2022369955514331E-2</v>
      </c>
      <c r="X67" s="74">
        <v>7852317.0499999998</v>
      </c>
      <c r="Y67" s="75">
        <v>6502.1157777777789</v>
      </c>
      <c r="Z67" s="76">
        <v>1207.6556798383676</v>
      </c>
      <c r="AA67" s="77">
        <v>3.4220755147967769E-2</v>
      </c>
      <c r="AB67" s="77">
        <v>0.3080966079897357</v>
      </c>
      <c r="AC67" s="74">
        <v>7592496.0999999996</v>
      </c>
      <c r="AD67" s="75">
        <v>6720.0533333333315</v>
      </c>
      <c r="AE67" s="76">
        <v>1129.8267622876012</v>
      </c>
      <c r="AF67" s="77">
        <v>0.2648137271259694</v>
      </c>
      <c r="AG67" s="77">
        <v>4.6870806262759457</v>
      </c>
      <c r="AH67" s="74">
        <v>6002857.1299999999</v>
      </c>
      <c r="AI67" s="75">
        <v>6829.4300000000012</v>
      </c>
      <c r="AJ67" s="76">
        <f t="shared" ref="AJ67:AJ73" si="155">AH67/AI67</f>
        <v>878.96898130590671</v>
      </c>
      <c r="AK67" s="77">
        <f t="shared" ref="AK67:AK73" si="156">SUM(AH67-AM67)/ABS(AM67)</f>
        <v>3.4963780075337061</v>
      </c>
      <c r="AL67" s="78">
        <f t="shared" ref="AL67:AL73" si="157">SUM(AH67-AR67)/ABS(AR67)</f>
        <v>2.4570913354573305</v>
      </c>
      <c r="AM67" s="74">
        <v>1335042.81</v>
      </c>
      <c r="AN67" s="75">
        <v>6885.536666666666</v>
      </c>
      <c r="AO67" s="76">
        <f t="shared" ref="AO67:AO73" si="158">AM67/AN67</f>
        <v>193.89088674279083</v>
      </c>
      <c r="AP67" s="77">
        <f t="shared" ref="AP67:AP73" si="159">SUM(AM67-AR67)/ABS(AR67)</f>
        <v>-0.23113863432634993</v>
      </c>
      <c r="AQ67" s="78">
        <f t="shared" ref="AQ67:AQ73" si="160">SUM(AM67-AW67)/ABS(AW67)</f>
        <v>-0.5301273012557739</v>
      </c>
      <c r="AR67" s="74">
        <v>1736389.51</v>
      </c>
      <c r="AS67" s="75">
        <v>7035.26</v>
      </c>
      <c r="AT67" s="79">
        <f t="shared" ref="AT67:AT73" si="161">AR67/AS67</f>
        <v>246.81241489298191</v>
      </c>
      <c r="AU67" s="77">
        <f t="shared" ref="AU67:AU73" si="162">SUM(AR67-AW67)/ABS(AW67)</f>
        <v>-0.38887201292454104</v>
      </c>
      <c r="AV67" s="78">
        <f t="shared" ref="AV67:AV73" si="163">SUM(AR67-BA67)/ABS(BA67)</f>
        <v>-0.28762418625679509</v>
      </c>
      <c r="AW67" s="74">
        <v>2841286.19</v>
      </c>
      <c r="AX67" s="75">
        <v>7084.48</v>
      </c>
      <c r="AY67" s="79">
        <f t="shared" ref="AY67:AY72" si="164">AW67/AX67</f>
        <v>401.05783204977644</v>
      </c>
      <c r="AZ67" s="78">
        <f t="shared" ref="AZ67:AZ73" si="165">SUM(AW67-BA67)/ABS(BA67)</f>
        <v>0.16567368670557117</v>
      </c>
      <c r="BA67" s="74">
        <v>2437462.75</v>
      </c>
    </row>
    <row r="68" spans="1:58">
      <c r="A68" s="62"/>
      <c r="B68" s="73" t="s">
        <v>127</v>
      </c>
      <c r="C68" s="73" t="s">
        <v>128</v>
      </c>
      <c r="D68" s="74">
        <v>1542206.64</v>
      </c>
      <c r="E68" s="75">
        <v>631.66999999999985</v>
      </c>
      <c r="F68" s="76">
        <f t="shared" si="146"/>
        <v>2441.4752006585722</v>
      </c>
      <c r="G68" s="77">
        <f t="shared" si="147"/>
        <v>0.49267180375718639</v>
      </c>
      <c r="H68" s="77">
        <f t="shared" si="148"/>
        <v>0.72827928908923778</v>
      </c>
      <c r="I68" s="74">
        <v>1033185.35</v>
      </c>
      <c r="J68" s="75">
        <v>586.68999999999983</v>
      </c>
      <c r="K68" s="76">
        <f t="shared" si="149"/>
        <v>1761.0413506281004</v>
      </c>
      <c r="L68" s="77">
        <f t="shared" si="150"/>
        <v>0.15784279219250111</v>
      </c>
      <c r="M68" s="77">
        <f t="shared" si="151"/>
        <v>0.20862439666333044</v>
      </c>
      <c r="N68" s="74">
        <v>892336.47</v>
      </c>
      <c r="O68" s="75">
        <v>579.69000000000017</v>
      </c>
      <c r="P68" s="76">
        <f t="shared" si="152"/>
        <v>1539.3339026031149</v>
      </c>
      <c r="Q68" s="77">
        <f t="shared" si="153"/>
        <v>4.3858807787427539E-2</v>
      </c>
      <c r="R68" s="78">
        <f t="shared" si="154"/>
        <v>-5.6081858296290997E-2</v>
      </c>
      <c r="S68" s="74">
        <v>854844.03</v>
      </c>
      <c r="T68" s="75">
        <v>570.13999999999987</v>
      </c>
      <c r="U68" s="76">
        <v>1499.3581050268358</v>
      </c>
      <c r="V68" s="77">
        <v>-9.574155559941451E-2</v>
      </c>
      <c r="W68" s="77">
        <v>-7.5549087231769174E-2</v>
      </c>
      <c r="X68" s="74">
        <v>945353.66</v>
      </c>
      <c r="Y68" s="75">
        <v>600.58222222222219</v>
      </c>
      <c r="Z68" s="76">
        <v>1574.0620101975121</v>
      </c>
      <c r="AA68" s="77">
        <v>2.2330417252592549E-2</v>
      </c>
      <c r="AB68" s="77">
        <v>0.27030801588196673</v>
      </c>
      <c r="AC68" s="74">
        <v>924704.62</v>
      </c>
      <c r="AD68" s="75">
        <v>616.45444444444456</v>
      </c>
      <c r="AE68" s="76">
        <v>1500.0372344356342</v>
      </c>
      <c r="AF68" s="77">
        <v>0.2425611078811373</v>
      </c>
      <c r="AG68" s="77">
        <v>0.6108494865610582</v>
      </c>
      <c r="AH68" s="74">
        <v>744192.47</v>
      </c>
      <c r="AI68" s="75">
        <v>605.95000000000005</v>
      </c>
      <c r="AJ68" s="76">
        <f t="shared" si="155"/>
        <v>1228.1417113623236</v>
      </c>
      <c r="AK68" s="77">
        <f t="shared" si="156"/>
        <v>0.29639458079284353</v>
      </c>
      <c r="AL68" s="78">
        <f t="shared" si="157"/>
        <v>0.18948417261971523</v>
      </c>
      <c r="AM68" s="74">
        <v>574047.81000000006</v>
      </c>
      <c r="AN68" s="75">
        <v>594.90444444444449</v>
      </c>
      <c r="AO68" s="76">
        <f t="shared" si="158"/>
        <v>964.94120250871288</v>
      </c>
      <c r="AP68" s="77">
        <f t="shared" si="159"/>
        <v>-8.2467490806498511E-2</v>
      </c>
      <c r="AQ68" s="78">
        <f t="shared" si="160"/>
        <v>-0.1421082452357609</v>
      </c>
      <c r="AR68" s="74">
        <v>625643.02</v>
      </c>
      <c r="AS68" s="75">
        <v>619.98</v>
      </c>
      <c r="AT68" s="79">
        <f t="shared" si="161"/>
        <v>1009.1341978773509</v>
      </c>
      <c r="AU68" s="77">
        <f t="shared" si="162"/>
        <v>-6.5001243914164758E-2</v>
      </c>
      <c r="AV68" s="78">
        <f t="shared" si="163"/>
        <v>-1.9448626355464974E-2</v>
      </c>
      <c r="AW68" s="74">
        <v>669137.81000000006</v>
      </c>
      <c r="AX68" s="75">
        <v>612.05999999999995</v>
      </c>
      <c r="AY68" s="79">
        <f t="shared" si="164"/>
        <v>1093.2552527529983</v>
      </c>
      <c r="AZ68" s="78">
        <f t="shared" si="165"/>
        <v>4.8719441883961115E-2</v>
      </c>
      <c r="BA68" s="74">
        <v>638052.26</v>
      </c>
    </row>
    <row r="69" spans="1:58">
      <c r="A69" s="62"/>
      <c r="B69" s="73" t="s">
        <v>129</v>
      </c>
      <c r="C69" s="73" t="s">
        <v>130</v>
      </c>
      <c r="D69" s="74">
        <v>3328967.46</v>
      </c>
      <c r="E69" s="75">
        <v>1234.45</v>
      </c>
      <c r="F69" s="76">
        <f t="shared" si="146"/>
        <v>2696.7211794726395</v>
      </c>
      <c r="G69" s="77">
        <f t="shared" si="147"/>
        <v>-3.7683925794454919E-2</v>
      </c>
      <c r="H69" s="77">
        <f t="shared" si="148"/>
        <v>3.0739714412889835E-2</v>
      </c>
      <c r="I69" s="74">
        <v>3459328.54</v>
      </c>
      <c r="J69" s="75">
        <v>1264.68</v>
      </c>
      <c r="K69" s="76">
        <f t="shared" si="149"/>
        <v>2735.3390106588226</v>
      </c>
      <c r="L69" s="77">
        <f t="shared" si="150"/>
        <v>7.1103083530879338E-2</v>
      </c>
      <c r="M69" s="77">
        <f t="shared" si="151"/>
        <v>0.34508687634995566</v>
      </c>
      <c r="N69" s="74">
        <v>3229687.78</v>
      </c>
      <c r="O69" s="75">
        <v>1291.94</v>
      </c>
      <c r="P69" s="76">
        <f t="shared" si="152"/>
        <v>2499.874436893354</v>
      </c>
      <c r="Q69" s="77">
        <f t="shared" si="153"/>
        <v>0.25579591454063583</v>
      </c>
      <c r="R69" s="78">
        <f t="shared" si="154"/>
        <v>0.29706192254557201</v>
      </c>
      <c r="S69" s="74">
        <v>2571825.36</v>
      </c>
      <c r="T69" s="75">
        <v>1273.8200000000002</v>
      </c>
      <c r="U69" s="76">
        <v>2018.986481606506</v>
      </c>
      <c r="V69" s="77">
        <v>3.2860441356055141E-2</v>
      </c>
      <c r="W69" s="77">
        <v>0.18979276681877136</v>
      </c>
      <c r="X69" s="74">
        <v>2490002.77</v>
      </c>
      <c r="Y69" s="75">
        <v>1311.094888888889</v>
      </c>
      <c r="Z69" s="76">
        <v>1899.1781533907113</v>
      </c>
      <c r="AA69" s="77">
        <v>0.15193952559232285</v>
      </c>
      <c r="AB69" s="77">
        <v>0.31859491656382827</v>
      </c>
      <c r="AC69" s="74">
        <v>2161574.21</v>
      </c>
      <c r="AD69" s="75">
        <v>1316.8550000000007</v>
      </c>
      <c r="AE69" s="76">
        <v>1641.4671395104235</v>
      </c>
      <c r="AF69" s="77">
        <v>0.14467373266475236</v>
      </c>
      <c r="AG69" s="77">
        <v>1.1983098359216107</v>
      </c>
      <c r="AH69" s="74">
        <v>1888375.83</v>
      </c>
      <c r="AI69" s="75">
        <v>1354.3999999999999</v>
      </c>
      <c r="AJ69" s="76">
        <f t="shared" si="155"/>
        <v>1394.2526801535737</v>
      </c>
      <c r="AK69" s="77">
        <f t="shared" si="156"/>
        <v>0.92046849088083604</v>
      </c>
      <c r="AL69" s="78">
        <f t="shared" si="157"/>
        <v>4.0433342100436178</v>
      </c>
      <c r="AM69" s="74">
        <v>983289.15</v>
      </c>
      <c r="AN69" s="75">
        <v>1330.4344444444446</v>
      </c>
      <c r="AO69" s="76">
        <f t="shared" si="158"/>
        <v>739.07373197226298</v>
      </c>
      <c r="AP69" s="77">
        <f t="shared" si="159"/>
        <v>1.6260957854770417</v>
      </c>
      <c r="AQ69" s="78">
        <f t="shared" si="160"/>
        <v>2.5385833274854117</v>
      </c>
      <c r="AR69" s="74">
        <v>374430.04</v>
      </c>
      <c r="AS69" s="75">
        <v>1350.8300000000002</v>
      </c>
      <c r="AT69" s="79">
        <f t="shared" si="161"/>
        <v>277.18516763767457</v>
      </c>
      <c r="AU69" s="77">
        <f t="shared" si="162"/>
        <v>0.34746925342733187</v>
      </c>
      <c r="AV69" s="78">
        <f t="shared" si="163"/>
        <v>-0.59199905914511464</v>
      </c>
      <c r="AW69" s="74">
        <v>277876.5</v>
      </c>
      <c r="AX69" s="75">
        <v>1378.47</v>
      </c>
      <c r="AY69" s="79">
        <f t="shared" si="164"/>
        <v>201.58327711158023</v>
      </c>
      <c r="AZ69" s="78">
        <f t="shared" si="165"/>
        <v>-0.69720946150190688</v>
      </c>
      <c r="BA69" s="74">
        <v>917718.57</v>
      </c>
    </row>
    <row r="70" spans="1:58">
      <c r="A70" s="62"/>
      <c r="B70" s="73" t="s">
        <v>131</v>
      </c>
      <c r="C70" s="73" t="s">
        <v>132</v>
      </c>
      <c r="D70" s="74">
        <v>1434162.83</v>
      </c>
      <c r="E70" s="75">
        <v>919.37999999999988</v>
      </c>
      <c r="F70" s="76">
        <f t="shared" si="146"/>
        <v>1559.923894363593</v>
      </c>
      <c r="G70" s="77">
        <f t="shared" si="147"/>
        <v>0.49907654721341238</v>
      </c>
      <c r="H70" s="77">
        <f t="shared" si="148"/>
        <v>1.0974501134476142</v>
      </c>
      <c r="I70" s="74">
        <v>956697.53</v>
      </c>
      <c r="J70" s="75">
        <v>892.09000000000015</v>
      </c>
      <c r="K70" s="76">
        <f t="shared" si="149"/>
        <v>1072.4226591487404</v>
      </c>
      <c r="L70" s="77">
        <f t="shared" si="150"/>
        <v>0.39916144865750858</v>
      </c>
      <c r="M70" s="77">
        <f t="shared" si="151"/>
        <v>1.0560266008879731</v>
      </c>
      <c r="N70" s="74">
        <v>683764.93</v>
      </c>
      <c r="O70" s="75">
        <v>894.02</v>
      </c>
      <c r="P70" s="76">
        <f t="shared" si="152"/>
        <v>764.82061922552077</v>
      </c>
      <c r="Q70" s="77">
        <f t="shared" si="153"/>
        <v>0.46947059101773037</v>
      </c>
      <c r="R70" s="78">
        <f t="shared" si="154"/>
        <v>-0.15990020114898076</v>
      </c>
      <c r="S70" s="74">
        <v>465313.79</v>
      </c>
      <c r="T70" s="75">
        <v>927.79</v>
      </c>
      <c r="U70" s="76">
        <v>501.52921458519705</v>
      </c>
      <c r="V70" s="77">
        <v>-0.42829764407249526</v>
      </c>
      <c r="W70" s="77">
        <v>-0.51405118569719888</v>
      </c>
      <c r="X70" s="74">
        <v>813909.17</v>
      </c>
      <c r="Y70" s="75">
        <v>959.92555555555566</v>
      </c>
      <c r="Z70" s="76">
        <v>847.887802642103</v>
      </c>
      <c r="AA70" s="77">
        <v>-0.14999683093063496</v>
      </c>
      <c r="AB70" s="77">
        <v>-0.18536688999413101</v>
      </c>
      <c r="AC70" s="74">
        <v>957536.63</v>
      </c>
      <c r="AD70" s="75">
        <v>1012.2016666666669</v>
      </c>
      <c r="AE70" s="76">
        <v>945.99392742882242</v>
      </c>
      <c r="AF70" s="77">
        <v>-4.1611679050822047E-2</v>
      </c>
      <c r="AG70" s="77">
        <v>0.56411447089648781</v>
      </c>
      <c r="AH70" s="74">
        <v>999111.33</v>
      </c>
      <c r="AI70" s="75">
        <v>1005.88</v>
      </c>
      <c r="AJ70" s="76">
        <f t="shared" si="155"/>
        <v>993.27089712490556</v>
      </c>
      <c r="AK70" s="77">
        <f t="shared" si="156"/>
        <v>0.63202580489232685</v>
      </c>
      <c r="AL70" s="78">
        <f t="shared" si="157"/>
        <v>0.86569370470804929</v>
      </c>
      <c r="AM70" s="74">
        <v>612190.89</v>
      </c>
      <c r="AN70" s="75">
        <v>992.06444444444458</v>
      </c>
      <c r="AO70" s="76">
        <f t="shared" si="158"/>
        <v>617.08782471568816</v>
      </c>
      <c r="AP70" s="77">
        <f t="shared" si="159"/>
        <v>0.14317659629845048</v>
      </c>
      <c r="AQ70" s="78">
        <f t="shared" si="160"/>
        <v>0.20073328982751548</v>
      </c>
      <c r="AR70" s="74">
        <v>535517.34</v>
      </c>
      <c r="AS70" s="75">
        <v>976.61</v>
      </c>
      <c r="AT70" s="79">
        <f t="shared" si="161"/>
        <v>548.34308475235764</v>
      </c>
      <c r="AU70" s="77">
        <f t="shared" si="162"/>
        <v>5.0348033466947037E-2</v>
      </c>
      <c r="AV70" s="78">
        <f t="shared" si="163"/>
        <v>0.7848594426206098</v>
      </c>
      <c r="AW70" s="74">
        <v>509847.52</v>
      </c>
      <c r="AX70" s="75">
        <v>992.93</v>
      </c>
      <c r="AY70" s="79">
        <f t="shared" si="164"/>
        <v>513.47780810329027</v>
      </c>
      <c r="AZ70" s="78">
        <f t="shared" si="165"/>
        <v>0.69930288413947583</v>
      </c>
      <c r="BA70" s="74">
        <v>300033.34000000003</v>
      </c>
    </row>
    <row r="71" spans="1:58">
      <c r="A71" s="62"/>
      <c r="B71" s="73" t="s">
        <v>133</v>
      </c>
      <c r="C71" s="73" t="s">
        <v>134</v>
      </c>
      <c r="D71" s="74">
        <v>2676560.2400000002</v>
      </c>
      <c r="E71" s="75">
        <v>2309.5699999999997</v>
      </c>
      <c r="F71" s="76">
        <f t="shared" si="146"/>
        <v>1158.8998125192138</v>
      </c>
      <c r="G71" s="77">
        <f t="shared" si="147"/>
        <v>-5.8341557164674172E-2</v>
      </c>
      <c r="H71" s="77">
        <f t="shared" si="148"/>
        <v>-3.92532680905084E-2</v>
      </c>
      <c r="I71" s="74">
        <v>2842389.68</v>
      </c>
      <c r="J71" s="75">
        <v>2237.2700000000004</v>
      </c>
      <c r="K71" s="76">
        <f t="shared" si="149"/>
        <v>1270.4723524652811</v>
      </c>
      <c r="L71" s="77">
        <f t="shared" si="150"/>
        <v>2.027092649081029E-2</v>
      </c>
      <c r="M71" s="77">
        <f t="shared" si="151"/>
        <v>0.12995774986606459</v>
      </c>
      <c r="N71" s="74">
        <v>2785916.57</v>
      </c>
      <c r="O71" s="75">
        <v>2252.37</v>
      </c>
      <c r="P71" s="76">
        <f t="shared" si="152"/>
        <v>1236.8822928737286</v>
      </c>
      <c r="Q71" s="77">
        <f t="shared" si="153"/>
        <v>0.10750754581679466</v>
      </c>
      <c r="R71" s="78">
        <f t="shared" si="154"/>
        <v>-6.1104482832251603E-2</v>
      </c>
      <c r="S71" s="74">
        <v>2515483.15</v>
      </c>
      <c r="T71" s="75">
        <v>2116.5700000000002</v>
      </c>
      <c r="U71" s="76">
        <v>1188.4715128722412</v>
      </c>
      <c r="V71" s="77">
        <v>-0.15224458676233552</v>
      </c>
      <c r="W71" s="77">
        <v>3.2438194051528514E-2</v>
      </c>
      <c r="X71" s="74">
        <v>2967227.47</v>
      </c>
      <c r="Y71" s="75">
        <v>2080.2951111111111</v>
      </c>
      <c r="Z71" s="76">
        <v>1426.3492973432831</v>
      </c>
      <c r="AA71" s="77">
        <v>0.21784913187229513</v>
      </c>
      <c r="AB71" s="77">
        <v>0.6740560976917559</v>
      </c>
      <c r="AC71" s="74">
        <v>2436449.14</v>
      </c>
      <c r="AD71" s="75">
        <v>2062.2150000000001</v>
      </c>
      <c r="AE71" s="76">
        <v>1181.4719318790717</v>
      </c>
      <c r="AF71" s="77">
        <v>0.3746005591990676</v>
      </c>
      <c r="AG71" s="77">
        <v>0.85004663065268626</v>
      </c>
      <c r="AH71" s="74">
        <v>1772477.92</v>
      </c>
      <c r="AI71" s="75">
        <v>2065.6899999999996</v>
      </c>
      <c r="AJ71" s="76">
        <f t="shared" si="155"/>
        <v>858.05610716031947</v>
      </c>
      <c r="AK71" s="77">
        <f t="shared" si="156"/>
        <v>0.34587943986480307</v>
      </c>
      <c r="AL71" s="78">
        <f t="shared" si="157"/>
        <v>0.79042244687805974</v>
      </c>
      <c r="AM71" s="74">
        <v>1316966.3400000001</v>
      </c>
      <c r="AN71" s="75">
        <v>2151.701111111111</v>
      </c>
      <c r="AO71" s="76">
        <f t="shared" si="158"/>
        <v>612.05821440503667</v>
      </c>
      <c r="AP71" s="77">
        <f t="shared" si="159"/>
        <v>0.33029927781489266</v>
      </c>
      <c r="AQ71" s="78">
        <f t="shared" si="160"/>
        <v>0.63539666516836335</v>
      </c>
      <c r="AR71" s="74">
        <v>989977.49</v>
      </c>
      <c r="AS71" s="75">
        <v>2148.7099999999996</v>
      </c>
      <c r="AT71" s="79">
        <f t="shared" si="161"/>
        <v>460.73108516272561</v>
      </c>
      <c r="AU71" s="77">
        <f t="shared" si="162"/>
        <v>0.22934492444032145</v>
      </c>
      <c r="AV71" s="78">
        <f t="shared" si="163"/>
        <v>0.24347475241069705</v>
      </c>
      <c r="AW71" s="74">
        <v>805288.63</v>
      </c>
      <c r="AX71" s="75">
        <v>2123.98</v>
      </c>
      <c r="AY71" s="79">
        <f t="shared" si="164"/>
        <v>379.14134313882425</v>
      </c>
      <c r="AZ71" s="78">
        <f t="shared" si="165"/>
        <v>1.149378639750631E-2</v>
      </c>
      <c r="BA71" s="74">
        <v>796137.99</v>
      </c>
    </row>
    <row r="72" spans="1:58">
      <c r="A72" s="62"/>
      <c r="B72" s="73" t="s">
        <v>135</v>
      </c>
      <c r="C72" s="73" t="s">
        <v>136</v>
      </c>
      <c r="D72" s="74">
        <v>4780533.17</v>
      </c>
      <c r="E72" s="75">
        <v>4972.21</v>
      </c>
      <c r="F72" s="76">
        <f t="shared" si="146"/>
        <v>961.45037518527977</v>
      </c>
      <c r="G72" s="77">
        <f t="shared" si="147"/>
        <v>0.13384143038892335</v>
      </c>
      <c r="H72" s="77">
        <f t="shared" si="148"/>
        <v>9.6015229225976634E-2</v>
      </c>
      <c r="I72" s="74">
        <v>4216227.28</v>
      </c>
      <c r="J72" s="75">
        <v>4817.24</v>
      </c>
      <c r="K72" s="76">
        <f t="shared" si="149"/>
        <v>875.23712333203252</v>
      </c>
      <c r="L72" s="77">
        <f t="shared" si="150"/>
        <v>-3.3361103368723971E-2</v>
      </c>
      <c r="M72" s="77">
        <f t="shared" si="151"/>
        <v>-9.9505511437204389E-2</v>
      </c>
      <c r="N72" s="74">
        <v>4361739.7300000004</v>
      </c>
      <c r="O72" s="75">
        <v>4797.8600000000006</v>
      </c>
      <c r="P72" s="76">
        <f t="shared" si="152"/>
        <v>909.10108465023984</v>
      </c>
      <c r="Q72" s="77">
        <f t="shared" si="153"/>
        <v>-6.8427215477250933E-2</v>
      </c>
      <c r="R72" s="78">
        <f t="shared" si="154"/>
        <v>-7.0080882313514989E-2</v>
      </c>
      <c r="S72" s="74">
        <v>4682124.47</v>
      </c>
      <c r="T72" s="75">
        <v>4750.67</v>
      </c>
      <c r="U72" s="76">
        <v>985.57139729764424</v>
      </c>
      <c r="V72" s="77">
        <v>-1.7751343359727349E-3</v>
      </c>
      <c r="W72" s="77">
        <v>1.5273732379224003E-2</v>
      </c>
      <c r="X72" s="74">
        <v>4690450.6500000004</v>
      </c>
      <c r="Y72" s="75">
        <v>4795.2465555555555</v>
      </c>
      <c r="Z72" s="76">
        <v>978.14587751819704</v>
      </c>
      <c r="AA72" s="77">
        <v>1.7079184562143412E-2</v>
      </c>
      <c r="AB72" s="77">
        <v>8.1823619959964594E-2</v>
      </c>
      <c r="AC72" s="74">
        <v>4611686.8</v>
      </c>
      <c r="AD72" s="75">
        <v>4879.333333333333</v>
      </c>
      <c r="AE72" s="76">
        <v>945.14690531493375</v>
      </c>
      <c r="AF72" s="77">
        <v>6.365722195533273E-2</v>
      </c>
      <c r="AG72" s="77">
        <v>0.81527017498668852</v>
      </c>
      <c r="AH72" s="74">
        <v>4335688.8899999997</v>
      </c>
      <c r="AI72" s="75">
        <v>4924.0199999999995</v>
      </c>
      <c r="AJ72" s="76">
        <f t="shared" si="155"/>
        <v>880.51813152667944</v>
      </c>
      <c r="AK72" s="77">
        <f t="shared" si="156"/>
        <v>0.70663079939386619</v>
      </c>
      <c r="AL72" s="78">
        <f t="shared" si="157"/>
        <v>1.1027040201852343</v>
      </c>
      <c r="AM72" s="74">
        <v>2540496.1</v>
      </c>
      <c r="AN72" s="75">
        <v>4957.4611111111108</v>
      </c>
      <c r="AO72" s="76">
        <f t="shared" si="158"/>
        <v>512.45910821287339</v>
      </c>
      <c r="AP72" s="77">
        <f t="shared" si="159"/>
        <v>0.23207903017573511</v>
      </c>
      <c r="AQ72" s="78">
        <f t="shared" si="160"/>
        <v>-0.31419851295117779</v>
      </c>
      <c r="AR72" s="74">
        <v>2061958.72</v>
      </c>
      <c r="AS72" s="75">
        <v>5049.9600000000009</v>
      </c>
      <c r="AT72" s="79">
        <f t="shared" si="161"/>
        <v>408.31189157933915</v>
      </c>
      <c r="AU72" s="77">
        <f t="shared" si="162"/>
        <v>-0.44337865489764544</v>
      </c>
      <c r="AV72" s="78">
        <f t="shared" si="163"/>
        <v>-0.46501210156734274</v>
      </c>
      <c r="AW72" s="74">
        <v>3704419.06</v>
      </c>
      <c r="AX72" s="75">
        <v>5189.58</v>
      </c>
      <c r="AY72" s="79">
        <f t="shared" si="164"/>
        <v>713.81866355273451</v>
      </c>
      <c r="AZ72" s="78">
        <f t="shared" si="165"/>
        <v>-3.8865643331948148E-2</v>
      </c>
      <c r="BA72" s="74">
        <v>3854215.63</v>
      </c>
    </row>
    <row r="73" spans="1:58" s="82" customFormat="1">
      <c r="A73" s="80"/>
      <c r="B73" s="59"/>
      <c r="C73" s="59" t="s">
        <v>55</v>
      </c>
      <c r="D73" s="47">
        <f>SUM(D67:D72)</f>
        <v>24279009.030000001</v>
      </c>
      <c r="E73" s="54">
        <f>SUM(E67:E72)</f>
        <v>16854.189999999999</v>
      </c>
      <c r="F73" s="49">
        <f t="shared" si="146"/>
        <v>1440.5325340464301</v>
      </c>
      <c r="G73" s="55">
        <f t="shared" si="147"/>
        <v>0.15520843911429791</v>
      </c>
      <c r="H73" s="55">
        <f t="shared" si="148"/>
        <v>0.2807539202333651</v>
      </c>
      <c r="I73" s="47">
        <f>SUM(I67:I72)</f>
        <v>21016994.170000002</v>
      </c>
      <c r="J73" s="54">
        <f>SUM(J67:J72)</f>
        <v>16399.349999999999</v>
      </c>
      <c r="K73" s="49">
        <f t="shared" si="149"/>
        <v>1281.5748288804132</v>
      </c>
      <c r="L73" s="55">
        <f t="shared" si="150"/>
        <v>0.10867777352399131</v>
      </c>
      <c r="M73" s="55">
        <f t="shared" si="151"/>
        <v>0.14452743524075803</v>
      </c>
      <c r="N73" s="47">
        <f>SUM(N67:N72)</f>
        <v>18956810.240000002</v>
      </c>
      <c r="O73" s="54">
        <f>SUM(O67:O72)</f>
        <v>16465.830000000002</v>
      </c>
      <c r="P73" s="49">
        <f t="shared" si="152"/>
        <v>1151.2817902286129</v>
      </c>
      <c r="Q73" s="55">
        <f t="shared" si="153"/>
        <v>3.2335510436740024E-2</v>
      </c>
      <c r="R73" s="56">
        <f t="shared" si="154"/>
        <v>-4.0611363924015743E-2</v>
      </c>
      <c r="S73" s="47">
        <f>SUM(S67:S72)</f>
        <v>18363032.219999999</v>
      </c>
      <c r="T73" s="54">
        <f>SUM(T67:T72)</f>
        <v>16094.819999999998</v>
      </c>
      <c r="U73" s="49">
        <f t="shared" ref="U73" si="166">S73/T73</f>
        <v>1140.9280886645518</v>
      </c>
      <c r="V73" s="55">
        <f t="shared" ref="V73" si="167">SUM(S73-X73)/ABS(X73)</f>
        <v>-7.066198306972396E-2</v>
      </c>
      <c r="W73" s="55">
        <f t="shared" ref="W73" si="168">SUM(S73-AC73)/ABS(AC73)</f>
        <v>-1.7202289765324941E-2</v>
      </c>
      <c r="X73" s="47">
        <f>SUM(X67:X72)</f>
        <v>19759260.77</v>
      </c>
      <c r="Y73" s="54">
        <f>SUM(Y67:Y72)</f>
        <v>16249.260111111113</v>
      </c>
      <c r="Z73" s="49">
        <f t="shared" ref="Z73" si="169">X73/Y73</f>
        <v>1216.0098758274401</v>
      </c>
      <c r="AA73" s="55">
        <f t="shared" ref="AA73" si="170">SUM(X73-AC73)/ABS(AC73)</f>
        <v>5.7524487678856949E-2</v>
      </c>
      <c r="AB73" s="55">
        <f t="shared" ref="AB73" si="171">SUM(X73-AH73)/ABS(AH73)</f>
        <v>0.25513770123031027</v>
      </c>
      <c r="AC73" s="47">
        <f>SUM(AC67:AC72)</f>
        <v>18684447.5</v>
      </c>
      <c r="AD73" s="54">
        <f>SUM(AD67:AD72)</f>
        <v>16607.112777777777</v>
      </c>
      <c r="AE73" s="49">
        <f t="shared" ref="AE73" si="172">AC73/AD73</f>
        <v>1125.087048544762</v>
      </c>
      <c r="AF73" s="55">
        <f t="shared" ref="AF73" si="173">SUM(AC73-AH73)/ABS(AH73)</f>
        <v>0.18686395998752833</v>
      </c>
      <c r="AG73" s="55">
        <f t="shared" ref="AG73" si="174">SUM(AC73-AM73)/ABS(AM73)</f>
        <v>1.5379466848634518</v>
      </c>
      <c r="AH73" s="47">
        <f>SUM(AH67:AH72)</f>
        <v>15742703.57</v>
      </c>
      <c r="AI73" s="54">
        <f>SUM(AI67:AI72)</f>
        <v>16785.37</v>
      </c>
      <c r="AJ73" s="49">
        <f t="shared" si="155"/>
        <v>937.88242797150144</v>
      </c>
      <c r="AK73" s="55">
        <f t="shared" si="156"/>
        <v>1.1383635955127669</v>
      </c>
      <c r="AL73" s="56">
        <f t="shared" si="157"/>
        <v>1.4893915844664933</v>
      </c>
      <c r="AM73" s="47">
        <f>SUM(AM67:AM72)</f>
        <v>7362033.0999999996</v>
      </c>
      <c r="AN73" s="54">
        <f>SUM(AN67:AN72)</f>
        <v>16912.10222222222</v>
      </c>
      <c r="AO73" s="49">
        <f t="shared" si="158"/>
        <v>435.31153036234673</v>
      </c>
      <c r="AP73" s="55">
        <f t="shared" si="159"/>
        <v>0.1641572975196261</v>
      </c>
      <c r="AQ73" s="56">
        <f t="shared" si="160"/>
        <v>-0.16415148676408092</v>
      </c>
      <c r="AR73" s="47">
        <f>SUM(AR67:AR72)</f>
        <v>6323916.1200000001</v>
      </c>
      <c r="AS73" s="54">
        <f>SUM(AS67:AS72)</f>
        <v>17181.349999999999</v>
      </c>
      <c r="AT73" s="81">
        <f t="shared" si="161"/>
        <v>368.06863954229442</v>
      </c>
      <c r="AU73" s="55">
        <f t="shared" si="162"/>
        <v>-0.28201411010626093</v>
      </c>
      <c r="AV73" s="56">
        <f t="shared" si="163"/>
        <v>-0.29291318971813168</v>
      </c>
      <c r="AW73" s="47">
        <f>SUM(AW67:AW72)</f>
        <v>8807855.709999999</v>
      </c>
      <c r="AX73" s="54">
        <f>SUM(AX67:AX72)</f>
        <v>17381.5</v>
      </c>
      <c r="AY73" s="81">
        <f>AW73/AX73</f>
        <v>506.73737652101369</v>
      </c>
      <c r="AZ73" s="56">
        <f t="shared" si="165"/>
        <v>-1.5180074936408258E-2</v>
      </c>
      <c r="BA73" s="47">
        <f>SUM(BA67:BA72)</f>
        <v>8943620.5399999991</v>
      </c>
    </row>
    <row r="74" spans="1:58" ht="4.5" customHeight="1">
      <c r="A74" s="62"/>
      <c r="C74" s="63"/>
      <c r="D74" s="64"/>
      <c r="E74" s="65"/>
      <c r="F74" s="66"/>
      <c r="G74" s="65"/>
      <c r="H74" s="65"/>
      <c r="I74" s="64"/>
      <c r="J74" s="65"/>
      <c r="K74" s="66"/>
      <c r="L74" s="65"/>
      <c r="M74" s="65"/>
      <c r="N74" s="64"/>
      <c r="O74" s="65"/>
      <c r="P74" s="66"/>
      <c r="Q74" s="65"/>
      <c r="R74" s="67"/>
      <c r="S74" s="64"/>
      <c r="T74" s="65"/>
      <c r="U74" s="66"/>
      <c r="V74" s="65"/>
      <c r="W74" s="65"/>
      <c r="X74" s="64"/>
      <c r="Y74" s="65"/>
      <c r="Z74" s="66"/>
      <c r="AA74" s="65"/>
      <c r="AB74" s="65"/>
      <c r="AC74" s="64"/>
      <c r="AD74" s="65"/>
      <c r="AE74" s="66"/>
      <c r="AF74" s="65"/>
      <c r="AG74" s="65"/>
      <c r="AH74" s="64"/>
      <c r="AI74" s="65"/>
      <c r="AJ74" s="66"/>
      <c r="AK74" s="65"/>
      <c r="AL74" s="67"/>
      <c r="AM74" s="64"/>
      <c r="AN74" s="65"/>
      <c r="AO74" s="66"/>
      <c r="AP74" s="65"/>
      <c r="AQ74" s="67"/>
      <c r="AR74" s="64"/>
      <c r="AS74" s="65"/>
      <c r="AT74" s="66"/>
      <c r="AU74" s="65"/>
      <c r="AV74" s="67"/>
      <c r="AW74" s="64"/>
      <c r="AX74" s="65"/>
      <c r="AY74" s="66"/>
      <c r="AZ74" s="68"/>
      <c r="BA74" s="64"/>
    </row>
    <row r="75" spans="1:58" ht="12.75">
      <c r="A75" s="80" t="s">
        <v>137</v>
      </c>
      <c r="B75" s="73"/>
      <c r="D75" s="83"/>
      <c r="E75" s="84"/>
      <c r="F75" s="85"/>
      <c r="G75" s="84"/>
      <c r="H75" s="84"/>
      <c r="I75" s="83"/>
      <c r="J75" s="84"/>
      <c r="K75" s="85"/>
      <c r="L75" s="84"/>
      <c r="M75" s="84"/>
      <c r="N75" s="83"/>
      <c r="O75" s="84"/>
      <c r="P75" s="85"/>
      <c r="Q75" s="84"/>
      <c r="R75" s="86"/>
      <c r="S75" s="83"/>
      <c r="T75" s="84"/>
      <c r="U75" s="85"/>
      <c r="V75" s="84"/>
      <c r="W75" s="84"/>
      <c r="X75" s="83"/>
      <c r="Y75" s="84"/>
      <c r="Z75" s="85"/>
      <c r="AA75" s="84"/>
      <c r="AB75" s="84"/>
      <c r="AC75" s="83"/>
      <c r="AD75" s="84"/>
      <c r="AE75" s="85"/>
      <c r="AF75" s="84"/>
      <c r="AG75" s="84"/>
      <c r="AH75" s="83"/>
      <c r="AI75" s="84"/>
      <c r="AJ75" s="85"/>
      <c r="AK75" s="84"/>
      <c r="AL75" s="86"/>
      <c r="AM75" s="83"/>
      <c r="AN75" s="84"/>
      <c r="AO75" s="85"/>
      <c r="AP75" s="84"/>
      <c r="AQ75" s="86"/>
      <c r="AR75" s="83"/>
      <c r="AS75" s="84"/>
      <c r="AT75" s="85"/>
      <c r="AU75" s="84"/>
      <c r="AV75" s="86"/>
      <c r="AW75" s="83"/>
      <c r="AX75" s="84"/>
      <c r="AY75" s="85"/>
      <c r="AZ75" s="87"/>
      <c r="BA75" s="83"/>
      <c r="BB75" s="84"/>
      <c r="BC75" s="84"/>
      <c r="BD75" s="84"/>
    </row>
    <row r="76" spans="1:58">
      <c r="A76" s="62"/>
      <c r="B76" s="73" t="s">
        <v>138</v>
      </c>
      <c r="C76" s="73" t="s">
        <v>139</v>
      </c>
      <c r="D76" s="74">
        <v>588504.74</v>
      </c>
      <c r="E76" s="75">
        <v>152.94999999999999</v>
      </c>
      <c r="F76" s="76">
        <f t="shared" ref="F76:F82" si="175">D76/E76</f>
        <v>3847.6936253677673</v>
      </c>
      <c r="G76" s="77">
        <f t="shared" ref="G76:G82" si="176">SUM(D76-I76)/ABS(I76)</f>
        <v>-1.6580146936096083E-3</v>
      </c>
      <c r="H76" s="77">
        <f t="shared" ref="H76:H82" si="177">SUM(D76-N76)/ABS(N76)</f>
        <v>0.71234046629172199</v>
      </c>
      <c r="I76" s="74">
        <v>589482.11</v>
      </c>
      <c r="J76" s="75">
        <v>174.07</v>
      </c>
      <c r="K76" s="76">
        <f t="shared" ref="K76:K82" si="178">I76/J76</f>
        <v>3386.4658470730164</v>
      </c>
      <c r="L76" s="77">
        <f t="shared" ref="L76:L82" si="179">SUM(I76-N76)/ABS(N76)</f>
        <v>0.71518426700867033</v>
      </c>
      <c r="M76" s="77">
        <f t="shared" ref="M76:M82" si="180">SUM(I76-S76)/ABS(S76)</f>
        <v>0.64889556448457042</v>
      </c>
      <c r="N76" s="74">
        <v>343684.42</v>
      </c>
      <c r="O76" s="75">
        <v>158.19999999999999</v>
      </c>
      <c r="P76" s="76">
        <f t="shared" ref="P76:P82" si="181">N76/O76</f>
        <v>2172.4678887484197</v>
      </c>
      <c r="Q76" s="77">
        <f t="shared" ref="Q76:Q82" si="182">SUM(N76-S76)/ABS(S76)</f>
        <v>-3.8648152154350961E-2</v>
      </c>
      <c r="R76" s="78">
        <f t="shared" ref="R76:R82" si="183">SUM(N76-X76)/ABS(X76)</f>
        <v>-7.7038920699413413E-2</v>
      </c>
      <c r="S76" s="74">
        <v>357501.18</v>
      </c>
      <c r="T76" s="75">
        <v>179.70000000000002</v>
      </c>
      <c r="U76" s="76">
        <v>1989.4333889816357</v>
      </c>
      <c r="V76" s="77">
        <v>-3.9934149636363235E-2</v>
      </c>
      <c r="W76" s="77">
        <v>-0.20528262346299389</v>
      </c>
      <c r="X76" s="74">
        <v>372371.52</v>
      </c>
      <c r="Y76" s="75">
        <v>188.7</v>
      </c>
      <c r="Z76" s="76">
        <v>1973.3519872813993</v>
      </c>
      <c r="AA76" s="77">
        <v>-0.17222617986464459</v>
      </c>
      <c r="AB76" s="77">
        <v>-0.16031328031838013</v>
      </c>
      <c r="AC76" s="74">
        <v>449846.94</v>
      </c>
      <c r="AD76" s="75">
        <v>192.125</v>
      </c>
      <c r="AE76" s="76">
        <v>2341.4284450227715</v>
      </c>
      <c r="AF76" s="77">
        <v>1.4391491077014847E-2</v>
      </c>
      <c r="AG76" s="77">
        <v>0.15415538919059221</v>
      </c>
      <c r="AH76" s="74">
        <v>443464.82</v>
      </c>
      <c r="AI76" s="75">
        <v>192.26000000000002</v>
      </c>
      <c r="AJ76" s="76">
        <f t="shared" ref="AJ76:AJ82" si="184">AH76/AI76</f>
        <v>2306.5890980963277</v>
      </c>
      <c r="AK76" s="77">
        <f t="shared" ref="AK76:AK82" si="185">SUM(AH76-AM76)/ABS(AM76)</f>
        <v>0.13778102373984344</v>
      </c>
      <c r="AL76" s="78">
        <f t="shared" ref="AL76:AL82" si="186">SUM(AH76-AR76)/ABS(AR76)</f>
        <v>0.27748527397780176</v>
      </c>
      <c r="AM76" s="74">
        <v>389762.89</v>
      </c>
      <c r="AN76" s="75">
        <v>181.73</v>
      </c>
      <c r="AO76" s="76">
        <f t="shared" ref="AO76:AO82" si="187">AM76/AN76</f>
        <v>2144.7360920046226</v>
      </c>
      <c r="AP76" s="77">
        <f t="shared" ref="AP76:AP82" si="188">SUM(AM76-AR76)/ABS(AR76)</f>
        <v>0.12278658838829611</v>
      </c>
      <c r="AQ76" s="78">
        <f t="shared" ref="AQ76:AQ82" si="189">SUM(AM76-AW76)/ABS(AW76)</f>
        <v>0.94930275033896006</v>
      </c>
      <c r="AR76" s="74">
        <v>347138.89</v>
      </c>
      <c r="AS76" s="75">
        <v>192.36999999999998</v>
      </c>
      <c r="AT76" s="79">
        <f t="shared" ref="AT76:AT82" si="190">AR76/AS76</f>
        <v>1804.537557831263</v>
      </c>
      <c r="AU76" s="77">
        <f t="shared" ref="AU76:AU82" si="191">SUM(AR76-AW76)/ABS(AW76)</f>
        <v>0.73612935040227589</v>
      </c>
      <c r="AV76" s="78">
        <f t="shared" ref="AV76:AV82" si="192">SUM(AR76-BA76)/ABS(BA76)</f>
        <v>1.2032536207917635</v>
      </c>
      <c r="AW76" s="74">
        <v>199949.9</v>
      </c>
      <c r="AX76" s="75">
        <v>170.41</v>
      </c>
      <c r="AY76" s="79">
        <f t="shared" ref="AY76:AY81" si="193">AW76/AX76</f>
        <v>1173.3460477671499</v>
      </c>
      <c r="AZ76" s="78">
        <f t="shared" ref="AZ76:AZ82" si="194">SUM(AW76-BA76)/ABS(BA76)</f>
        <v>0.26906075303735344</v>
      </c>
      <c r="BA76" s="74">
        <v>157557.39000000001</v>
      </c>
    </row>
    <row r="77" spans="1:58">
      <c r="A77" s="62"/>
      <c r="B77" s="73" t="s">
        <v>140</v>
      </c>
      <c r="C77" s="73" t="s">
        <v>141</v>
      </c>
      <c r="D77" s="74">
        <v>602562.64</v>
      </c>
      <c r="E77" s="75">
        <v>868.4</v>
      </c>
      <c r="F77" s="76">
        <f t="shared" si="175"/>
        <v>693.87683095347768</v>
      </c>
      <c r="G77" s="77">
        <f t="shared" si="176"/>
        <v>0.11901674040297769</v>
      </c>
      <c r="H77" s="77">
        <f t="shared" si="177"/>
        <v>2.6392997229467179</v>
      </c>
      <c r="I77" s="74">
        <v>538475.09</v>
      </c>
      <c r="J77" s="75">
        <v>835.45999999999992</v>
      </c>
      <c r="K77" s="76">
        <f t="shared" si="178"/>
        <v>644.52527948674981</v>
      </c>
      <c r="L77" s="77">
        <f t="shared" si="179"/>
        <v>2.2522299189520094</v>
      </c>
      <c r="M77" s="77">
        <f t="shared" si="180"/>
        <v>1.9937734415381843</v>
      </c>
      <c r="N77" s="74">
        <v>165571.04</v>
      </c>
      <c r="O77" s="75">
        <v>826.61000000000013</v>
      </c>
      <c r="P77" s="76">
        <f t="shared" si="181"/>
        <v>200.3012787166862</v>
      </c>
      <c r="Q77" s="77">
        <f t="shared" si="182"/>
        <v>-7.9470542936616748E-2</v>
      </c>
      <c r="R77" s="78">
        <f t="shared" si="183"/>
        <v>-0.36461938034948976</v>
      </c>
      <c r="S77" s="74">
        <v>179865.01</v>
      </c>
      <c r="T77" s="75">
        <v>792.74</v>
      </c>
      <c r="U77" s="76">
        <v>226.89029189898329</v>
      </c>
      <c r="V77" s="77">
        <v>-0.30976611907948864</v>
      </c>
      <c r="W77" s="77">
        <v>-0.39478173447910414</v>
      </c>
      <c r="X77" s="74">
        <v>260585.60000000001</v>
      </c>
      <c r="Y77" s="75">
        <v>785.78800000000001</v>
      </c>
      <c r="Z77" s="76">
        <v>331.62328770609884</v>
      </c>
      <c r="AA77" s="77">
        <v>-0.12316928761340544</v>
      </c>
      <c r="AB77" s="77">
        <v>-0.45990812873649822</v>
      </c>
      <c r="AC77" s="74">
        <v>297190.32</v>
      </c>
      <c r="AD77" s="75">
        <v>783.61388888888894</v>
      </c>
      <c r="AE77" s="76">
        <v>379.25606502635577</v>
      </c>
      <c r="AF77" s="77">
        <v>-0.38404088311019913</v>
      </c>
      <c r="AG77" s="77">
        <v>0.2327888034573635</v>
      </c>
      <c r="AH77" s="74">
        <v>482483.84</v>
      </c>
      <c r="AI77" s="75">
        <v>765.43999999999994</v>
      </c>
      <c r="AJ77" s="76">
        <f t="shared" si="184"/>
        <v>630.33528428093655</v>
      </c>
      <c r="AK77" s="77">
        <f t="shared" si="185"/>
        <v>1.0014133562664962</v>
      </c>
      <c r="AL77" s="78">
        <f t="shared" si="186"/>
        <v>2.4410174170522994</v>
      </c>
      <c r="AM77" s="74">
        <v>241071.56</v>
      </c>
      <c r="AN77" s="75">
        <v>725.19999999999993</v>
      </c>
      <c r="AO77" s="76">
        <f t="shared" si="187"/>
        <v>332.42079426365143</v>
      </c>
      <c r="AP77" s="77">
        <f t="shared" si="188"/>
        <v>0.7192937212487126</v>
      </c>
      <c r="AQ77" s="78">
        <f t="shared" si="189"/>
        <v>0.77560313365004341</v>
      </c>
      <c r="AR77" s="74">
        <v>140215.46</v>
      </c>
      <c r="AS77" s="75">
        <v>724.15000000000009</v>
      </c>
      <c r="AT77" s="79">
        <f t="shared" si="190"/>
        <v>193.62764620589653</v>
      </c>
      <c r="AU77" s="77">
        <f t="shared" si="191"/>
        <v>3.2751479113431299E-2</v>
      </c>
      <c r="AV77" s="78">
        <f t="shared" si="192"/>
        <v>3.2879161985239205</v>
      </c>
      <c r="AW77" s="74">
        <v>135768.82999999999</v>
      </c>
      <c r="AX77" s="75">
        <v>697.4</v>
      </c>
      <c r="AY77" s="79">
        <f t="shared" si="193"/>
        <v>194.67856323487237</v>
      </c>
      <c r="AZ77" s="78">
        <f t="shared" si="194"/>
        <v>3.1519342119024563</v>
      </c>
      <c r="BA77" s="74">
        <v>32700.14</v>
      </c>
    </row>
    <row r="78" spans="1:58">
      <c r="A78" s="62"/>
      <c r="B78" s="73" t="s">
        <v>142</v>
      </c>
      <c r="C78" s="73" t="s">
        <v>143</v>
      </c>
      <c r="D78" s="74">
        <v>240528.76</v>
      </c>
      <c r="E78" s="75">
        <v>35.44</v>
      </c>
      <c r="F78" s="76">
        <f t="shared" si="175"/>
        <v>6786.9288939051921</v>
      </c>
      <c r="G78" s="77">
        <f t="shared" si="176"/>
        <v>-9.4556999573871439E-2</v>
      </c>
      <c r="H78" s="77">
        <f t="shared" si="177"/>
        <v>-0.219922831863688</v>
      </c>
      <c r="I78" s="74">
        <v>265647.59999999998</v>
      </c>
      <c r="J78" s="75">
        <v>29.93</v>
      </c>
      <c r="K78" s="76">
        <f t="shared" si="178"/>
        <v>8875.6298028733709</v>
      </c>
      <c r="L78" s="77">
        <f t="shared" si="179"/>
        <v>-0.13845800589414867</v>
      </c>
      <c r="M78" s="77">
        <f t="shared" si="180"/>
        <v>-0.13238772484596528</v>
      </c>
      <c r="N78" s="74">
        <v>308339.7</v>
      </c>
      <c r="O78" s="75">
        <v>24.8</v>
      </c>
      <c r="P78" s="76">
        <f t="shared" si="181"/>
        <v>12433.052419354839</v>
      </c>
      <c r="Q78" s="77">
        <f t="shared" si="182"/>
        <v>7.045833040887811E-3</v>
      </c>
      <c r="R78" s="78">
        <f t="shared" si="183"/>
        <v>4.9081114082085299E-2</v>
      </c>
      <c r="S78" s="74">
        <v>306182.39</v>
      </c>
      <c r="T78" s="75">
        <v>18.740000000000002</v>
      </c>
      <c r="U78" s="76">
        <v>16338.441302027748</v>
      </c>
      <c r="V78" s="77">
        <v>4.1741179658394738E-2</v>
      </c>
      <c r="W78" s="77">
        <v>-8.5718110442705997E-2</v>
      </c>
      <c r="X78" s="74">
        <v>293914.07</v>
      </c>
      <c r="Y78" s="75">
        <v>16.7</v>
      </c>
      <c r="Z78" s="76">
        <v>17599.644910179642</v>
      </c>
      <c r="AA78" s="77">
        <v>-0.12235216634413634</v>
      </c>
      <c r="AB78" s="77">
        <v>-5.5045452420585041E-2</v>
      </c>
      <c r="AC78" s="74">
        <v>334888.39</v>
      </c>
      <c r="AD78" s="75">
        <v>16.777777777777779</v>
      </c>
      <c r="AE78" s="76">
        <v>19960.235165562914</v>
      </c>
      <c r="AF78" s="77">
        <v>7.6689887837110615E-2</v>
      </c>
      <c r="AG78" s="77">
        <v>0.34397723418678111</v>
      </c>
      <c r="AH78" s="74">
        <v>311035.14</v>
      </c>
      <c r="AI78" s="75">
        <v>19.659999999999997</v>
      </c>
      <c r="AJ78" s="76">
        <f t="shared" si="184"/>
        <v>15820.709053916586</v>
      </c>
      <c r="AK78" s="77">
        <f t="shared" si="185"/>
        <v>0.24824914710270565</v>
      </c>
      <c r="AL78" s="78">
        <f t="shared" si="186"/>
        <v>0.61967226431939659</v>
      </c>
      <c r="AM78" s="74">
        <v>249177.13</v>
      </c>
      <c r="AN78" s="75">
        <v>25.39</v>
      </c>
      <c r="AO78" s="76">
        <f t="shared" si="187"/>
        <v>9813.9870027569905</v>
      </c>
      <c r="AP78" s="77">
        <f t="shared" si="188"/>
        <v>0.29755527418448169</v>
      </c>
      <c r="AQ78" s="78">
        <f t="shared" si="189"/>
        <v>0.84537978765223931</v>
      </c>
      <c r="AR78" s="74">
        <v>192035.85</v>
      </c>
      <c r="AS78" s="75">
        <v>30.230000000000004</v>
      </c>
      <c r="AT78" s="79">
        <f t="shared" si="190"/>
        <v>6352.4925570625201</v>
      </c>
      <c r="AU78" s="77">
        <f t="shared" si="191"/>
        <v>0.4221974388043449</v>
      </c>
      <c r="AV78" s="78">
        <f t="shared" si="192"/>
        <v>0.5044103898374741</v>
      </c>
      <c r="AW78" s="74">
        <v>135027.56</v>
      </c>
      <c r="AX78" s="75">
        <v>33.380000000000003</v>
      </c>
      <c r="AY78" s="79">
        <f t="shared" si="193"/>
        <v>4045.1635710005989</v>
      </c>
      <c r="AZ78" s="78">
        <f t="shared" si="194"/>
        <v>5.7806988530542176E-2</v>
      </c>
      <c r="BA78" s="74">
        <v>127648.58</v>
      </c>
    </row>
    <row r="79" spans="1:58">
      <c r="A79" s="62"/>
      <c r="B79" s="73" t="s">
        <v>144</v>
      </c>
      <c r="C79" s="73" t="s">
        <v>145</v>
      </c>
      <c r="D79" s="74">
        <v>14093835.6</v>
      </c>
      <c r="E79" s="75">
        <v>5901.82</v>
      </c>
      <c r="F79" s="76">
        <f t="shared" si="175"/>
        <v>2388.0490424987547</v>
      </c>
      <c r="G79" s="77">
        <f t="shared" si="176"/>
        <v>0.25566932873421677</v>
      </c>
      <c r="H79" s="77">
        <f t="shared" si="177"/>
        <v>0.49536452756215654</v>
      </c>
      <c r="I79" s="74">
        <v>11224161.710000001</v>
      </c>
      <c r="J79" s="75">
        <v>5749.8200000000015</v>
      </c>
      <c r="K79" s="76">
        <f t="shared" si="178"/>
        <v>1952.0892323585779</v>
      </c>
      <c r="L79" s="77">
        <f t="shared" si="179"/>
        <v>0.19089038279653259</v>
      </c>
      <c r="M79" s="77">
        <f t="shared" si="180"/>
        <v>0.37015444914307771</v>
      </c>
      <c r="N79" s="74">
        <v>9425016.6699999999</v>
      </c>
      <c r="O79" s="75">
        <v>5607.5499999999993</v>
      </c>
      <c r="P79" s="76">
        <f t="shared" si="181"/>
        <v>1680.7726493745042</v>
      </c>
      <c r="Q79" s="77">
        <f t="shared" si="182"/>
        <v>0.15052944329400381</v>
      </c>
      <c r="R79" s="78">
        <f t="shared" si="183"/>
        <v>0.29056274424053574</v>
      </c>
      <c r="S79" s="74">
        <v>8191895.2400000002</v>
      </c>
      <c r="T79" s="75">
        <v>5452.61</v>
      </c>
      <c r="U79" s="76">
        <v>1502.3805553670629</v>
      </c>
      <c r="V79" s="77">
        <v>0.12171205331835051</v>
      </c>
      <c r="W79" s="77">
        <v>0.29883757370537706</v>
      </c>
      <c r="X79" s="74">
        <v>7303028.6299999999</v>
      </c>
      <c r="Y79" s="75">
        <v>5444.802555555556</v>
      </c>
      <c r="Z79" s="76">
        <v>1341.2843818456593</v>
      </c>
      <c r="AA79" s="77">
        <v>0.15790640731998709</v>
      </c>
      <c r="AB79" s="77">
        <v>0.12855436808670928</v>
      </c>
      <c r="AC79" s="74">
        <v>6307097.5199999996</v>
      </c>
      <c r="AD79" s="75">
        <v>5430.4172222222214</v>
      </c>
      <c r="AE79" s="76">
        <v>1161.4388474959619</v>
      </c>
      <c r="AF79" s="77">
        <v>-2.5349232932577067E-2</v>
      </c>
      <c r="AG79" s="77">
        <v>0.4923725596657923</v>
      </c>
      <c r="AH79" s="74">
        <v>6471135.8499999996</v>
      </c>
      <c r="AI79" s="75">
        <v>5382.8500000000013</v>
      </c>
      <c r="AJ79" s="76">
        <f t="shared" si="184"/>
        <v>1202.1765143000453</v>
      </c>
      <c r="AK79" s="77">
        <f t="shared" si="185"/>
        <v>0.53118697495731326</v>
      </c>
      <c r="AL79" s="78">
        <f t="shared" si="186"/>
        <v>0.77376188201926477</v>
      </c>
      <c r="AM79" s="74">
        <v>4226221.8499999996</v>
      </c>
      <c r="AN79" s="75">
        <v>5439.4600000000009</v>
      </c>
      <c r="AO79" s="76">
        <f t="shared" si="187"/>
        <v>776.9561408669241</v>
      </c>
      <c r="AP79" s="77">
        <f t="shared" si="188"/>
        <v>0.15842278639335608</v>
      </c>
      <c r="AQ79" s="78">
        <f t="shared" si="189"/>
        <v>0.17783499735133407</v>
      </c>
      <c r="AR79" s="74">
        <v>3648255.11</v>
      </c>
      <c r="AS79" s="75">
        <v>5464.2999999999993</v>
      </c>
      <c r="AT79" s="79">
        <f t="shared" si="190"/>
        <v>667.65278443716488</v>
      </c>
      <c r="AU79" s="77">
        <f t="shared" si="191"/>
        <v>1.6757449167946838E-2</v>
      </c>
      <c r="AV79" s="78">
        <f t="shared" si="192"/>
        <v>0.57461194086739098</v>
      </c>
      <c r="AW79" s="74">
        <v>3588127.25</v>
      </c>
      <c r="AX79" s="75">
        <v>5480.89</v>
      </c>
      <c r="AY79" s="79">
        <f t="shared" si="193"/>
        <v>654.66142360091146</v>
      </c>
      <c r="AZ79" s="78">
        <f t="shared" si="194"/>
        <v>0.54866034387646601</v>
      </c>
      <c r="BA79" s="74">
        <v>2316923.31</v>
      </c>
    </row>
    <row r="80" spans="1:58">
      <c r="A80" s="62"/>
      <c r="B80" s="73" t="s">
        <v>146</v>
      </c>
      <c r="C80" s="73" t="s">
        <v>147</v>
      </c>
      <c r="D80" s="74">
        <v>549211.75</v>
      </c>
      <c r="E80" s="75">
        <v>92.759999999999991</v>
      </c>
      <c r="F80" s="76">
        <f t="shared" si="175"/>
        <v>5920.7821259163438</v>
      </c>
      <c r="G80" s="77">
        <f t="shared" si="176"/>
        <v>-4.5653039119951042E-2</v>
      </c>
      <c r="H80" s="77">
        <f t="shared" si="177"/>
        <v>-0.19917934553326105</v>
      </c>
      <c r="I80" s="74">
        <v>575484.36</v>
      </c>
      <c r="J80" s="75">
        <v>97.95</v>
      </c>
      <c r="K80" s="76">
        <f t="shared" si="178"/>
        <v>5875.2869831546705</v>
      </c>
      <c r="L80" s="77">
        <f t="shared" si="179"/>
        <v>-0.16087053525243697</v>
      </c>
      <c r="M80" s="77">
        <f t="shared" si="180"/>
        <v>-0.15743926315292456</v>
      </c>
      <c r="N80" s="74">
        <v>685811.17</v>
      </c>
      <c r="O80" s="75">
        <v>79.559999999999988</v>
      </c>
      <c r="P80" s="76">
        <f t="shared" si="181"/>
        <v>8620.0498994469599</v>
      </c>
      <c r="Q80" s="77">
        <f t="shared" si="182"/>
        <v>4.0890854673356703E-3</v>
      </c>
      <c r="R80" s="78">
        <f t="shared" si="183"/>
        <v>4.2920244087416855E-2</v>
      </c>
      <c r="S80" s="74">
        <v>683018.25</v>
      </c>
      <c r="T80" s="75">
        <v>94.92</v>
      </c>
      <c r="U80" s="76">
        <v>7195.7253476611886</v>
      </c>
      <c r="V80" s="77">
        <v>3.8673021330580343E-2</v>
      </c>
      <c r="W80" s="77">
        <v>-3.5333926693043215E-2</v>
      </c>
      <c r="X80" s="74">
        <v>657587.36</v>
      </c>
      <c r="Y80" s="75">
        <v>85.805555555555557</v>
      </c>
      <c r="Z80" s="76">
        <v>7663.6921204273222</v>
      </c>
      <c r="AA80" s="77">
        <v>-7.1251439580877721E-2</v>
      </c>
      <c r="AB80" s="77">
        <v>0.10830016486955996</v>
      </c>
      <c r="AC80" s="74">
        <v>708035.94</v>
      </c>
      <c r="AD80" s="75">
        <v>76.198888888888888</v>
      </c>
      <c r="AE80" s="76">
        <v>9291.9457268259957</v>
      </c>
      <c r="AF80" s="77">
        <v>0.19332638789707549</v>
      </c>
      <c r="AG80" s="77">
        <v>0.43286140485415026</v>
      </c>
      <c r="AH80" s="74">
        <v>593329.66</v>
      </c>
      <c r="AI80" s="75">
        <v>81.34</v>
      </c>
      <c r="AJ80" s="76">
        <f t="shared" si="184"/>
        <v>7294.4388984509469</v>
      </c>
      <c r="AK80" s="77">
        <f t="shared" si="185"/>
        <v>0.20072883612269096</v>
      </c>
      <c r="AL80" s="78">
        <f t="shared" si="186"/>
        <v>0.91895009666070226</v>
      </c>
      <c r="AM80" s="74">
        <v>494141.26</v>
      </c>
      <c r="AN80" s="75">
        <v>77.350000000000009</v>
      </c>
      <c r="AO80" s="76">
        <f t="shared" si="187"/>
        <v>6388.3808661926305</v>
      </c>
      <c r="AP80" s="77">
        <f t="shared" si="188"/>
        <v>0.59815441999147856</v>
      </c>
      <c r="AQ80" s="78">
        <f t="shared" si="189"/>
        <v>1.4118232041556233</v>
      </c>
      <c r="AR80" s="74">
        <v>309194.94</v>
      </c>
      <c r="AS80" s="75">
        <v>81.169999999999987</v>
      </c>
      <c r="AT80" s="79">
        <f t="shared" si="190"/>
        <v>3809.2268079339665</v>
      </c>
      <c r="AU80" s="77">
        <f t="shared" si="191"/>
        <v>0.50913026550243079</v>
      </c>
      <c r="AV80" s="78">
        <f t="shared" si="192"/>
        <v>0.24232585044763641</v>
      </c>
      <c r="AW80" s="74">
        <v>204882.87</v>
      </c>
      <c r="AX80" s="75">
        <v>82.5</v>
      </c>
      <c r="AY80" s="79">
        <f t="shared" si="193"/>
        <v>2483.4287272727274</v>
      </c>
      <c r="AZ80" s="78">
        <f t="shared" si="194"/>
        <v>-0.17679349566683553</v>
      </c>
      <c r="BA80" s="74">
        <v>248883.93</v>
      </c>
    </row>
    <row r="81" spans="1:56">
      <c r="A81" s="62"/>
      <c r="B81" s="73" t="s">
        <v>148</v>
      </c>
      <c r="C81" s="73" t="s">
        <v>149</v>
      </c>
      <c r="D81" s="74">
        <v>665930.35</v>
      </c>
      <c r="E81" s="75">
        <v>269.19999999999993</v>
      </c>
      <c r="F81" s="76">
        <f t="shared" si="175"/>
        <v>2473.7382986627049</v>
      </c>
      <c r="G81" s="77">
        <f t="shared" si="176"/>
        <v>-7.1792886023033894E-2</v>
      </c>
      <c r="H81" s="77">
        <f t="shared" si="177"/>
        <v>-0.12550375628197907</v>
      </c>
      <c r="I81" s="74">
        <v>717437.24</v>
      </c>
      <c r="J81" s="75">
        <v>265.79000000000002</v>
      </c>
      <c r="K81" s="76">
        <f t="shared" si="178"/>
        <v>2699.2634786861804</v>
      </c>
      <c r="L81" s="77">
        <f t="shared" si="179"/>
        <v>-5.7865178417796571E-2</v>
      </c>
      <c r="M81" s="77">
        <f t="shared" si="180"/>
        <v>0.95786603897402989</v>
      </c>
      <c r="N81" s="74">
        <v>761501.67</v>
      </c>
      <c r="O81" s="75">
        <v>270.44</v>
      </c>
      <c r="P81" s="76">
        <f t="shared" si="181"/>
        <v>2815.787864221269</v>
      </c>
      <c r="Q81" s="77">
        <f t="shared" si="182"/>
        <v>1.0781166284524191</v>
      </c>
      <c r="R81" s="78">
        <f t="shared" si="183"/>
        <v>1.6294927193080175</v>
      </c>
      <c r="S81" s="74">
        <v>366438.37</v>
      </c>
      <c r="T81" s="75">
        <v>266.13000000000005</v>
      </c>
      <c r="U81" s="76">
        <v>1376.914928794198</v>
      </c>
      <c r="V81" s="77">
        <v>0.26532490203218778</v>
      </c>
      <c r="W81" s="77">
        <v>3.9228291570458117E-2</v>
      </c>
      <c r="X81" s="74">
        <v>289600.21999999997</v>
      </c>
      <c r="Y81" s="75">
        <v>265.37111111111108</v>
      </c>
      <c r="Z81" s="76">
        <v>1091.3027374661899</v>
      </c>
      <c r="AA81" s="77">
        <v>-0.17868660460139918</v>
      </c>
      <c r="AB81" s="77">
        <v>-0.47922559466151976</v>
      </c>
      <c r="AC81" s="74">
        <v>352606.23</v>
      </c>
      <c r="AD81" s="75">
        <v>270.4805555555555</v>
      </c>
      <c r="AE81" s="76">
        <v>1303.6287554044759</v>
      </c>
      <c r="AF81" s="77">
        <v>-0.36592486101394051</v>
      </c>
      <c r="AG81" s="77">
        <v>-0.37488624141126431</v>
      </c>
      <c r="AH81" s="74">
        <v>556095.34</v>
      </c>
      <c r="AI81" s="75">
        <v>278.8</v>
      </c>
      <c r="AJ81" s="76">
        <f t="shared" si="184"/>
        <v>1994.6030846484935</v>
      </c>
      <c r="AK81" s="77">
        <f t="shared" si="185"/>
        <v>-1.4132994413964572E-2</v>
      </c>
      <c r="AL81" s="78">
        <f t="shared" si="186"/>
        <v>0.15612057983394467</v>
      </c>
      <c r="AM81" s="74">
        <v>564067.30000000005</v>
      </c>
      <c r="AN81" s="75">
        <v>286.50888888888886</v>
      </c>
      <c r="AO81" s="76">
        <f t="shared" si="187"/>
        <v>1968.7602091073386</v>
      </c>
      <c r="AP81" s="77">
        <f t="shared" si="188"/>
        <v>0.17269426127787316</v>
      </c>
      <c r="AQ81" s="78">
        <f t="shared" si="189"/>
        <v>0.31238726216749629</v>
      </c>
      <c r="AR81" s="74">
        <v>481001.16</v>
      </c>
      <c r="AS81" s="75">
        <v>294.95</v>
      </c>
      <c r="AT81" s="79">
        <f t="shared" si="190"/>
        <v>1630.7888116629938</v>
      </c>
      <c r="AU81" s="77">
        <f t="shared" si="191"/>
        <v>0.11912141595832577</v>
      </c>
      <c r="AV81" s="78">
        <f t="shared" si="192"/>
        <v>3.8696019411173468E-2</v>
      </c>
      <c r="AW81" s="74">
        <v>429802.48</v>
      </c>
      <c r="AX81" s="75">
        <v>298.77999999999997</v>
      </c>
      <c r="AY81" s="79">
        <f t="shared" si="193"/>
        <v>1438.5249347345873</v>
      </c>
      <c r="AZ81" s="78">
        <f t="shared" si="194"/>
        <v>-7.1864764091108424E-2</v>
      </c>
      <c r="BA81" s="74">
        <v>463081.74</v>
      </c>
    </row>
    <row r="82" spans="1:56" s="82" customFormat="1">
      <c r="A82" s="80"/>
      <c r="B82" s="59"/>
      <c r="C82" s="59" t="s">
        <v>55</v>
      </c>
      <c r="D82" s="47">
        <f>SUM(D76:D81)</f>
        <v>16740573.84</v>
      </c>
      <c r="E82" s="54">
        <f>SUM(E76:E81)</f>
        <v>7320.57</v>
      </c>
      <c r="F82" s="49">
        <f t="shared" si="175"/>
        <v>2286.7855699761085</v>
      </c>
      <c r="G82" s="55">
        <f t="shared" si="176"/>
        <v>0.20343247635360853</v>
      </c>
      <c r="H82" s="55">
        <f t="shared" si="177"/>
        <v>0.43205147274913963</v>
      </c>
      <c r="I82" s="47">
        <f>SUM(I76:I81)</f>
        <v>13910688.110000001</v>
      </c>
      <c r="J82" s="54">
        <f>SUM(J76:J81)</f>
        <v>7153.0200000000013</v>
      </c>
      <c r="K82" s="49">
        <f t="shared" si="178"/>
        <v>1944.729374446038</v>
      </c>
      <c r="L82" s="55">
        <f t="shared" si="179"/>
        <v>0.18997243375735126</v>
      </c>
      <c r="M82" s="55">
        <f t="shared" si="180"/>
        <v>0.37935800088077043</v>
      </c>
      <c r="N82" s="47">
        <f>SUM(N76:N81)</f>
        <v>11689924.67</v>
      </c>
      <c r="O82" s="54">
        <f>SUM(O76:O81)</f>
        <v>6967.16</v>
      </c>
      <c r="P82" s="49">
        <f t="shared" si="181"/>
        <v>1677.8608026800016</v>
      </c>
      <c r="Q82" s="55">
        <f t="shared" si="182"/>
        <v>0.15915122212153446</v>
      </c>
      <c r="R82" s="56">
        <f t="shared" si="183"/>
        <v>0.27381642567771552</v>
      </c>
      <c r="S82" s="47">
        <f>SUM(S76:S81)</f>
        <v>10084900.439999999</v>
      </c>
      <c r="T82" s="54">
        <f>SUM(T76:T81)</f>
        <v>6804.84</v>
      </c>
      <c r="U82" s="49">
        <f t="shared" ref="U82" si="195">S82/T82</f>
        <v>1482.0187454811573</v>
      </c>
      <c r="V82" s="55">
        <f t="shared" ref="V82" si="196">SUM(S82-X82)/ABS(X82)</f>
        <v>9.8921694915970734E-2</v>
      </c>
      <c r="W82" s="55">
        <f t="shared" ref="W82" si="197">SUM(S82-AC82)/ABS(AC82)</f>
        <v>0.1935266113154725</v>
      </c>
      <c r="X82" s="47">
        <f>SUM(X76:X81)</f>
        <v>9177087.4000000004</v>
      </c>
      <c r="Y82" s="54">
        <f>SUM(Y76:Y81)</f>
        <v>6787.1672222222223</v>
      </c>
      <c r="Z82" s="49">
        <f t="shared" ref="Z82" si="198">X82/Y82</f>
        <v>1352.1233674562804</v>
      </c>
      <c r="AA82" s="55">
        <f t="shared" ref="AA82" si="199">SUM(X82-AC82)/ABS(AC82)</f>
        <v>8.6088860413967655E-2</v>
      </c>
      <c r="AB82" s="55">
        <f t="shared" ref="AB82" si="200">SUM(X82-AH82)/ABS(AH82)</f>
        <v>3.6075770727274852E-2</v>
      </c>
      <c r="AC82" s="47">
        <f>SUM(AC76:AC81)</f>
        <v>8449665.3399999999</v>
      </c>
      <c r="AD82" s="54">
        <f>SUM(AD76:AD81)</f>
        <v>6769.6133333333328</v>
      </c>
      <c r="AE82" s="49">
        <f t="shared" ref="AE82" si="201">AC82/AD82</f>
        <v>1248.1754753102591</v>
      </c>
      <c r="AF82" s="55">
        <f t="shared" ref="AF82" si="202">SUM(AC82-AH82)/ABS(AH82)</f>
        <v>-4.6048800894274974E-2</v>
      </c>
      <c r="AG82" s="55">
        <f t="shared" ref="AG82" si="203">SUM(AC82-AM82)/ABS(AM82)</f>
        <v>0.37071049637698039</v>
      </c>
      <c r="AH82" s="47">
        <f>SUM(AH76:AH81)</f>
        <v>8857544.6500000004</v>
      </c>
      <c r="AI82" s="54">
        <f>SUM(AI76:AI81)</f>
        <v>6720.3500000000013</v>
      </c>
      <c r="AJ82" s="49">
        <f t="shared" si="184"/>
        <v>1318.0183546987878</v>
      </c>
      <c r="AK82" s="55">
        <f t="shared" si="185"/>
        <v>0.43687695729293435</v>
      </c>
      <c r="AL82" s="56">
        <f t="shared" si="186"/>
        <v>0.73071885984837504</v>
      </c>
      <c r="AM82" s="47">
        <f>SUM(AM76:AM81)</f>
        <v>6164441.9899999993</v>
      </c>
      <c r="AN82" s="54">
        <f>SUM(AN76:AN81)</f>
        <v>6735.6388888888896</v>
      </c>
      <c r="AO82" s="49">
        <f t="shared" si="187"/>
        <v>915.1978144447238</v>
      </c>
      <c r="AP82" s="55">
        <f t="shared" si="188"/>
        <v>0.20450039306708395</v>
      </c>
      <c r="AQ82" s="56">
        <f t="shared" si="189"/>
        <v>0.31338332691080789</v>
      </c>
      <c r="AR82" s="47">
        <f>SUM(AR76:AR81)</f>
        <v>5117841.41</v>
      </c>
      <c r="AS82" s="54">
        <f>SUM(AS76:AS81)</f>
        <v>6787.1699999999992</v>
      </c>
      <c r="AT82" s="81">
        <f t="shared" si="190"/>
        <v>754.04644498369726</v>
      </c>
      <c r="AU82" s="55">
        <f t="shared" si="191"/>
        <v>9.0396760740334398E-2</v>
      </c>
      <c r="AV82" s="56">
        <f t="shared" si="192"/>
        <v>0.52917680120057797</v>
      </c>
      <c r="AW82" s="47">
        <f>SUM(AW76:AW81)</f>
        <v>4693558.8900000006</v>
      </c>
      <c r="AX82" s="54">
        <f>SUM(AX76:AX81)</f>
        <v>6763.36</v>
      </c>
      <c r="AY82" s="81">
        <f>AW82/AX82</f>
        <v>693.96851417047162</v>
      </c>
      <c r="AZ82" s="56">
        <f t="shared" si="194"/>
        <v>0.40240402049830926</v>
      </c>
      <c r="BA82" s="47">
        <f>SUM(BA76:BA81)</f>
        <v>3346795.09</v>
      </c>
    </row>
    <row r="83" spans="1:56" ht="4.5" customHeight="1">
      <c r="A83" s="62"/>
      <c r="C83" s="63"/>
      <c r="D83" s="64"/>
      <c r="E83" s="65"/>
      <c r="F83" s="66"/>
      <c r="G83" s="65"/>
      <c r="H83" s="65"/>
      <c r="I83" s="64"/>
      <c r="J83" s="65"/>
      <c r="K83" s="66"/>
      <c r="L83" s="65"/>
      <c r="M83" s="65"/>
      <c r="N83" s="64"/>
      <c r="O83" s="65"/>
      <c r="P83" s="66"/>
      <c r="Q83" s="65"/>
      <c r="R83" s="67"/>
      <c r="S83" s="64"/>
      <c r="T83" s="65"/>
      <c r="U83" s="66"/>
      <c r="V83" s="65"/>
      <c r="W83" s="65"/>
      <c r="X83" s="64"/>
      <c r="Y83" s="65"/>
      <c r="Z83" s="66"/>
      <c r="AA83" s="65"/>
      <c r="AB83" s="65"/>
      <c r="AC83" s="64"/>
      <c r="AD83" s="65"/>
      <c r="AE83" s="66"/>
      <c r="AF83" s="65"/>
      <c r="AG83" s="65"/>
      <c r="AH83" s="64"/>
      <c r="AI83" s="65"/>
      <c r="AJ83" s="66"/>
      <c r="AK83" s="65"/>
      <c r="AL83" s="67"/>
      <c r="AM83" s="64"/>
      <c r="AN83" s="65"/>
      <c r="AO83" s="66"/>
      <c r="AP83" s="65"/>
      <c r="AQ83" s="67"/>
      <c r="AR83" s="64"/>
      <c r="AS83" s="65"/>
      <c r="AT83" s="66"/>
      <c r="AU83" s="65"/>
      <c r="AV83" s="67"/>
      <c r="AW83" s="64"/>
      <c r="AX83" s="65"/>
      <c r="AY83" s="66"/>
      <c r="AZ83" s="68"/>
      <c r="BA83" s="64"/>
    </row>
    <row r="84" spans="1:56" ht="12.75">
      <c r="A84" s="80" t="s">
        <v>150</v>
      </c>
      <c r="B84" s="73"/>
      <c r="D84" s="83"/>
      <c r="E84" s="84"/>
      <c r="F84" s="85"/>
      <c r="G84" s="84"/>
      <c r="H84" s="84"/>
      <c r="I84" s="83"/>
      <c r="J84" s="84"/>
      <c r="K84" s="85"/>
      <c r="L84" s="84"/>
      <c r="M84" s="84"/>
      <c r="N84" s="83"/>
      <c r="O84" s="84"/>
      <c r="P84" s="85"/>
      <c r="Q84" s="84"/>
      <c r="R84" s="86"/>
      <c r="S84" s="83"/>
      <c r="T84" s="84"/>
      <c r="U84" s="85"/>
      <c r="V84" s="84"/>
      <c r="W84" s="84"/>
      <c r="X84" s="83"/>
      <c r="Y84" s="84"/>
      <c r="Z84" s="85"/>
      <c r="AA84" s="84"/>
      <c r="AB84" s="84"/>
      <c r="AC84" s="83"/>
      <c r="AD84" s="84"/>
      <c r="AE84" s="85"/>
      <c r="AF84" s="84"/>
      <c r="AG84" s="84"/>
      <c r="AH84" s="83"/>
      <c r="AI84" s="84"/>
      <c r="AJ84" s="85"/>
      <c r="AK84" s="84"/>
      <c r="AL84" s="86"/>
      <c r="AM84" s="83"/>
      <c r="AN84" s="84"/>
      <c r="AO84" s="85"/>
      <c r="AP84" s="84"/>
      <c r="AQ84" s="86"/>
      <c r="AR84" s="83"/>
      <c r="AS84" s="84"/>
      <c r="AT84" s="85"/>
      <c r="AU84" s="84"/>
      <c r="AV84" s="86"/>
      <c r="AW84" s="83"/>
      <c r="AX84" s="84"/>
      <c r="AY84" s="85"/>
      <c r="AZ84" s="87"/>
      <c r="BA84" s="83"/>
      <c r="BB84" s="84"/>
      <c r="BC84" s="84"/>
      <c r="BD84" s="84"/>
    </row>
    <row r="85" spans="1:56">
      <c r="A85" s="62"/>
      <c r="B85" s="73" t="s">
        <v>151</v>
      </c>
      <c r="C85" s="73" t="s">
        <v>152</v>
      </c>
      <c r="D85" s="74">
        <v>387176.57</v>
      </c>
      <c r="E85" s="75">
        <v>27.150000000000002</v>
      </c>
      <c r="F85" s="76">
        <f t="shared" ref="F85:F90" si="204">D85/E85</f>
        <v>14260.647145488028</v>
      </c>
      <c r="G85" s="77">
        <f t="shared" ref="G85:G90" si="205">SUM(D85-I85)/ABS(I85)</f>
        <v>9.4672695534242651E-2</v>
      </c>
      <c r="H85" s="77">
        <f t="shared" ref="H85:H90" si="206">SUM(D85-N85)/ABS(N85)</f>
        <v>0.25157566004811815</v>
      </c>
      <c r="I85" s="74">
        <v>353691.63</v>
      </c>
      <c r="J85" s="75">
        <v>30.45</v>
      </c>
      <c r="K85" s="76">
        <f t="shared" ref="K85:K90" si="207">I85/J85</f>
        <v>11615.488669950739</v>
      </c>
      <c r="L85" s="77">
        <f t="shared" ref="L85:L90" si="208">SUM(I85-N85)/ABS(N85)</f>
        <v>0.14333322202514678</v>
      </c>
      <c r="M85" s="77">
        <f t="shared" ref="M85:M90" si="209">SUM(I85-S85)/ABS(S85)</f>
        <v>-0.10614902144883705</v>
      </c>
      <c r="N85" s="74">
        <v>309351.31</v>
      </c>
      <c r="O85" s="75">
        <v>38.300000000000004</v>
      </c>
      <c r="P85" s="76">
        <f t="shared" ref="P85:P90" si="210">N85/O85</f>
        <v>8077.0577023498681</v>
      </c>
      <c r="Q85" s="77">
        <f t="shared" ref="Q85:Q90" si="211">SUM(N85-S85)/ABS(S85)</f>
        <v>-0.21820606509805121</v>
      </c>
      <c r="R85" s="78">
        <f t="shared" ref="R85:R90" si="212">SUM(N85-X85)/ABS(X85)</f>
        <v>-9.6118626578383017E-3</v>
      </c>
      <c r="S85" s="74">
        <v>395694.18</v>
      </c>
      <c r="T85" s="75">
        <v>25.35</v>
      </c>
      <c r="U85" s="76">
        <v>15609.237869822484</v>
      </c>
      <c r="V85" s="77">
        <v>0.26681481286545722</v>
      </c>
      <c r="W85" s="77">
        <v>-8.2129103954618018E-2</v>
      </c>
      <c r="X85" s="74">
        <v>312353.61</v>
      </c>
      <c r="Y85" s="75">
        <v>33.549999999999997</v>
      </c>
      <c r="Z85" s="76">
        <v>9310.092697466469</v>
      </c>
      <c r="AA85" s="77">
        <v>-0.27544982366505927</v>
      </c>
      <c r="AB85" s="77">
        <v>-0.20588320986762923</v>
      </c>
      <c r="AC85" s="74">
        <v>431100.04</v>
      </c>
      <c r="AD85" s="75">
        <v>23.888888888888889</v>
      </c>
      <c r="AE85" s="76">
        <v>18046.048186046512</v>
      </c>
      <c r="AF85" s="77">
        <v>9.6013521312389008E-2</v>
      </c>
      <c r="AG85" s="77">
        <v>0.80659571228790461</v>
      </c>
      <c r="AH85" s="74">
        <v>393334.6</v>
      </c>
      <c r="AI85" s="75">
        <v>23.909999999999997</v>
      </c>
      <c r="AJ85" s="76">
        <f t="shared" ref="AJ85:AJ90" si="213">AH85/AI85</f>
        <v>16450.631534922628</v>
      </c>
      <c r="AK85" s="77">
        <f t="shared" ref="AK85:AK90" si="214">SUM(AH85-AM85)/ABS(AM85)</f>
        <v>0.64833341665771593</v>
      </c>
      <c r="AL85" s="78">
        <f t="shared" ref="AL85:AL90" si="215">SUM(AH85-AR85)/ABS(AR85)</f>
        <v>1.1369683264826513</v>
      </c>
      <c r="AM85" s="74">
        <v>238625.63</v>
      </c>
      <c r="AN85" s="75">
        <v>32.840000000000003</v>
      </c>
      <c r="AO85" s="76">
        <f t="shared" ref="AO85:AO90" si="216">AM85/AN85</f>
        <v>7266.3102923264305</v>
      </c>
      <c r="AP85" s="77">
        <f t="shared" ref="AP85:AP90" si="217">SUM(AM85-AR85)/ABS(AR85)</f>
        <v>0.29644179077296634</v>
      </c>
      <c r="AQ85" s="78">
        <f t="shared" ref="AQ85:AQ90" si="218">SUM(AM85-AW85)/ABS(AW85)</f>
        <v>0.51492388928200461</v>
      </c>
      <c r="AR85" s="74">
        <v>184061.97</v>
      </c>
      <c r="AS85" s="75">
        <v>33.83</v>
      </c>
      <c r="AT85" s="79">
        <f t="shared" ref="AT85:AT90" si="219">AR85/AS85</f>
        <v>5440.7913094886198</v>
      </c>
      <c r="AU85" s="77">
        <f t="shared" ref="AU85:AU90" si="220">SUM(AR85-AW85)/ABS(AW85)</f>
        <v>0.16852441819140573</v>
      </c>
      <c r="AV85" s="78">
        <f t="shared" ref="AV85:AV90" si="221">SUM(AR85-BA85)/ABS(BA85)</f>
        <v>-0.11984207440759966</v>
      </c>
      <c r="AW85" s="74">
        <v>157516.57999999999</v>
      </c>
      <c r="AX85" s="75">
        <v>36</v>
      </c>
      <c r="AY85" s="79">
        <f t="shared" ref="AY85:AY90" si="222">AW85/AX85</f>
        <v>4375.4605555555554</v>
      </c>
      <c r="AZ85" s="78">
        <f t="shared" ref="AZ85:AZ90" si="223">SUM(AW85-BA85)/ABS(BA85)</f>
        <v>-0.24677831982777668</v>
      </c>
      <c r="BA85" s="74">
        <v>209123.8</v>
      </c>
    </row>
    <row r="86" spans="1:56">
      <c r="A86" s="62"/>
      <c r="B86" s="73" t="s">
        <v>153</v>
      </c>
      <c r="C86" s="73" t="s">
        <v>154</v>
      </c>
      <c r="D86" s="74">
        <v>547140.1</v>
      </c>
      <c r="E86" s="75">
        <v>171.35999999999999</v>
      </c>
      <c r="F86" s="76">
        <f t="shared" si="204"/>
        <v>3192.9277544351075</v>
      </c>
      <c r="G86" s="77">
        <f t="shared" si="205"/>
        <v>0.14511568713605047</v>
      </c>
      <c r="H86" s="77">
        <f t="shared" si="206"/>
        <v>0.29019429406643255</v>
      </c>
      <c r="I86" s="74">
        <v>477803.34</v>
      </c>
      <c r="J86" s="75">
        <v>199.39</v>
      </c>
      <c r="K86" s="76">
        <f t="shared" si="207"/>
        <v>2396.3254927528965</v>
      </c>
      <c r="L86" s="77">
        <f t="shared" si="208"/>
        <v>0.12669340622974573</v>
      </c>
      <c r="M86" s="77">
        <f t="shared" si="209"/>
        <v>2.481695520131301E-2</v>
      </c>
      <c r="N86" s="74">
        <v>424075.74</v>
      </c>
      <c r="O86" s="75">
        <v>210.7</v>
      </c>
      <c r="P86" s="76">
        <f t="shared" si="210"/>
        <v>2012.6992880873281</v>
      </c>
      <c r="Q86" s="77">
        <f t="shared" si="211"/>
        <v>-9.0420739542039136E-2</v>
      </c>
      <c r="R86" s="78">
        <f t="shared" si="212"/>
        <v>-0.18253386090834303</v>
      </c>
      <c r="S86" s="74">
        <v>466232.86</v>
      </c>
      <c r="T86" s="75">
        <v>208.3</v>
      </c>
      <c r="U86" s="76">
        <v>2238.2758521363417</v>
      </c>
      <c r="V86" s="77">
        <v>-0.10127003260818214</v>
      </c>
      <c r="W86" s="77">
        <v>-0.27148108207841953</v>
      </c>
      <c r="X86" s="74">
        <v>518768.57</v>
      </c>
      <c r="Y86" s="75">
        <v>207.13811111111116</v>
      </c>
      <c r="Z86" s="76">
        <v>2504.457374923762</v>
      </c>
      <c r="AA86" s="77">
        <v>-0.18939064640762196</v>
      </c>
      <c r="AB86" s="77">
        <v>-0.32285526733826581</v>
      </c>
      <c r="AC86" s="74">
        <v>639973.57999999996</v>
      </c>
      <c r="AD86" s="75">
        <v>219.97277777777776</v>
      </c>
      <c r="AE86" s="76">
        <v>2909.3308111357214</v>
      </c>
      <c r="AF86" s="77">
        <v>-0.16464727471891188</v>
      </c>
      <c r="AG86" s="77">
        <v>-9.6339189532464745E-2</v>
      </c>
      <c r="AH86" s="74">
        <v>766111.8</v>
      </c>
      <c r="AI86" s="75">
        <v>225.07999999999998</v>
      </c>
      <c r="AJ86" s="76">
        <f t="shared" si="213"/>
        <v>3403.7311178247737</v>
      </c>
      <c r="AK86" s="77">
        <f t="shared" si="214"/>
        <v>8.1771547657861696E-2</v>
      </c>
      <c r="AL86" s="78">
        <f t="shared" si="215"/>
        <v>7.496379822961062E-2</v>
      </c>
      <c r="AM86" s="74">
        <v>708201.1</v>
      </c>
      <c r="AN86" s="75">
        <v>220.42555555555555</v>
      </c>
      <c r="AO86" s="76">
        <f t="shared" si="216"/>
        <v>3212.8810936420964</v>
      </c>
      <c r="AP86" s="77">
        <f t="shared" si="217"/>
        <v>-6.2931489028256356E-3</v>
      </c>
      <c r="AQ86" s="78">
        <f t="shared" si="218"/>
        <v>-8.8099906393253144E-2</v>
      </c>
      <c r="AR86" s="74">
        <v>712686.14</v>
      </c>
      <c r="AS86" s="75">
        <v>224.26</v>
      </c>
      <c r="AT86" s="79">
        <f t="shared" si="219"/>
        <v>3177.9458664050658</v>
      </c>
      <c r="AU86" s="77">
        <f t="shared" si="220"/>
        <v>-8.2324839966739491E-2</v>
      </c>
      <c r="AV86" s="78">
        <f t="shared" si="221"/>
        <v>-0.12575376836648933</v>
      </c>
      <c r="AW86" s="74">
        <v>776621.37</v>
      </c>
      <c r="AX86" s="75">
        <v>247.35</v>
      </c>
      <c r="AY86" s="79">
        <f t="shared" si="222"/>
        <v>3139.7670103092782</v>
      </c>
      <c r="AZ86" s="78">
        <f t="shared" si="223"/>
        <v>-4.7324947095850091E-2</v>
      </c>
      <c r="BA86" s="74">
        <v>815200.7</v>
      </c>
    </row>
    <row r="87" spans="1:56">
      <c r="A87" s="62"/>
      <c r="B87" s="73" t="s">
        <v>155</v>
      </c>
      <c r="C87" s="73" t="s">
        <v>156</v>
      </c>
      <c r="D87" s="74">
        <v>154148.85</v>
      </c>
      <c r="E87" s="75">
        <v>71.94</v>
      </c>
      <c r="F87" s="76">
        <f t="shared" si="204"/>
        <v>2142.7418682235198</v>
      </c>
      <c r="G87" s="77">
        <f t="shared" si="205"/>
        <v>0.19597418817845766</v>
      </c>
      <c r="H87" s="77">
        <f t="shared" si="206"/>
        <v>0.71959561591878862</v>
      </c>
      <c r="I87" s="74">
        <v>128889.78</v>
      </c>
      <c r="J87" s="75">
        <v>73.599999999999994</v>
      </c>
      <c r="K87" s="76">
        <f t="shared" si="207"/>
        <v>1751.2198369565219</v>
      </c>
      <c r="L87" s="77">
        <f t="shared" si="208"/>
        <v>0.43782000725102488</v>
      </c>
      <c r="M87" s="77">
        <f t="shared" si="209"/>
        <v>-0.23483976576997695</v>
      </c>
      <c r="N87" s="74">
        <v>89642.5</v>
      </c>
      <c r="O87" s="75">
        <v>104.74</v>
      </c>
      <c r="P87" s="76">
        <f t="shared" si="210"/>
        <v>855.85736108459048</v>
      </c>
      <c r="Q87" s="77">
        <f t="shared" si="211"/>
        <v>-0.46783308733272072</v>
      </c>
      <c r="R87" s="78">
        <f t="shared" si="212"/>
        <v>-0.74315481103981751</v>
      </c>
      <c r="S87" s="74">
        <v>168448.09</v>
      </c>
      <c r="T87" s="75">
        <v>178.85999999999999</v>
      </c>
      <c r="U87" s="76">
        <v>941.78737560102877</v>
      </c>
      <c r="V87" s="77">
        <v>-0.51735971770051226</v>
      </c>
      <c r="W87" s="77">
        <v>-0.61461041853577214</v>
      </c>
      <c r="X87" s="74">
        <v>349013.74</v>
      </c>
      <c r="Y87" s="75">
        <v>338.55499999999995</v>
      </c>
      <c r="Z87" s="76">
        <v>1030.8922922420288</v>
      </c>
      <c r="AA87" s="77">
        <v>-0.20149727323197977</v>
      </c>
      <c r="AB87" s="77">
        <v>-8.1418442538642624E-2</v>
      </c>
      <c r="AC87" s="74">
        <v>437085.22</v>
      </c>
      <c r="AD87" s="75">
        <v>333.76111111111135</v>
      </c>
      <c r="AE87" s="76">
        <v>1309.5750387003336</v>
      </c>
      <c r="AF87" s="77">
        <v>0.15037998828051874</v>
      </c>
      <c r="AG87" s="77">
        <v>0.51679744267146366</v>
      </c>
      <c r="AH87" s="74">
        <v>379948.56</v>
      </c>
      <c r="AI87" s="75">
        <v>214.28</v>
      </c>
      <c r="AJ87" s="76">
        <f t="shared" si="213"/>
        <v>1773.1405637483665</v>
      </c>
      <c r="AK87" s="77">
        <f t="shared" si="214"/>
        <v>0.31851862699613864</v>
      </c>
      <c r="AL87" s="78">
        <f t="shared" si="215"/>
        <v>1.1095496417860642</v>
      </c>
      <c r="AM87" s="74">
        <v>288163.21000000002</v>
      </c>
      <c r="AN87" s="75">
        <v>162.36000000000001</v>
      </c>
      <c r="AO87" s="76">
        <f t="shared" si="216"/>
        <v>1774.8411554570091</v>
      </c>
      <c r="AP87" s="77">
        <f t="shared" si="217"/>
        <v>0.59993920343170259</v>
      </c>
      <c r="AQ87" s="78">
        <f t="shared" si="218"/>
        <v>0.44426263836018282</v>
      </c>
      <c r="AR87" s="74">
        <v>180108.85</v>
      </c>
      <c r="AS87" s="75">
        <v>93.829999999999984</v>
      </c>
      <c r="AT87" s="79">
        <f t="shared" si="219"/>
        <v>1919.5230736438243</v>
      </c>
      <c r="AU87" s="77">
        <f t="shared" si="220"/>
        <v>-9.7301550419922084E-2</v>
      </c>
      <c r="AV87" s="78">
        <f t="shared" si="221"/>
        <v>0.3465091614942124</v>
      </c>
      <c r="AW87" s="74">
        <v>199522.72</v>
      </c>
      <c r="AX87" s="75">
        <v>86.48</v>
      </c>
      <c r="AY87" s="79">
        <f t="shared" si="222"/>
        <v>2307.1544865864939</v>
      </c>
      <c r="AZ87" s="78">
        <f t="shared" si="223"/>
        <v>0.49164891345563816</v>
      </c>
      <c r="BA87" s="74">
        <v>133759.84</v>
      </c>
    </row>
    <row r="88" spans="1:56">
      <c r="A88" s="62"/>
      <c r="B88" s="73" t="s">
        <v>157</v>
      </c>
      <c r="C88" s="73" t="s">
        <v>158</v>
      </c>
      <c r="D88" s="74">
        <v>1414176.75</v>
      </c>
      <c r="E88" s="75">
        <v>214.88000000000002</v>
      </c>
      <c r="F88" s="76">
        <f t="shared" si="204"/>
        <v>6581.2395290394634</v>
      </c>
      <c r="G88" s="77">
        <f t="shared" si="205"/>
        <v>0.38075087017440046</v>
      </c>
      <c r="H88" s="77">
        <f t="shared" si="206"/>
        <v>1.8556036114711134</v>
      </c>
      <c r="I88" s="74">
        <v>1024208.48</v>
      </c>
      <c r="J88" s="75">
        <v>220</v>
      </c>
      <c r="K88" s="76">
        <f t="shared" si="207"/>
        <v>4655.4930909090908</v>
      </c>
      <c r="L88" s="77">
        <f t="shared" si="208"/>
        <v>1.0681526792088327</v>
      </c>
      <c r="M88" s="77">
        <f t="shared" si="209"/>
        <v>1.5666649617523223</v>
      </c>
      <c r="N88" s="74">
        <v>495228.66</v>
      </c>
      <c r="O88" s="75">
        <v>216.33999999999997</v>
      </c>
      <c r="P88" s="76">
        <f t="shared" si="210"/>
        <v>2289.1220301377462</v>
      </c>
      <c r="Q88" s="77">
        <f t="shared" si="211"/>
        <v>0.24104230193207712</v>
      </c>
      <c r="R88" s="78">
        <f t="shared" si="212"/>
        <v>0.8195323800520099</v>
      </c>
      <c r="S88" s="74">
        <v>399042.53</v>
      </c>
      <c r="T88" s="75">
        <v>215.38</v>
      </c>
      <c r="U88" s="76">
        <v>1852.737162224905</v>
      </c>
      <c r="V88" s="77">
        <v>0.4661324414319552</v>
      </c>
      <c r="W88" s="77">
        <v>8.0896976278682003E-2</v>
      </c>
      <c r="X88" s="74">
        <v>272173.59000000003</v>
      </c>
      <c r="Y88" s="75">
        <v>205.68433333333331</v>
      </c>
      <c r="Z88" s="76">
        <v>1323.2587314217744</v>
      </c>
      <c r="AA88" s="77">
        <v>-0.26275625193656993</v>
      </c>
      <c r="AB88" s="77">
        <v>-0.39831246746576249</v>
      </c>
      <c r="AC88" s="74">
        <v>369177.21</v>
      </c>
      <c r="AD88" s="75">
        <v>199.88500000000008</v>
      </c>
      <c r="AE88" s="76">
        <v>1846.9480451259469</v>
      </c>
      <c r="AF88" s="77">
        <v>-0.18386892514893155</v>
      </c>
      <c r="AG88" s="77">
        <v>-1.0064394566998864E-2</v>
      </c>
      <c r="AH88" s="74">
        <v>452350.39</v>
      </c>
      <c r="AI88" s="75">
        <v>200.44000000000005</v>
      </c>
      <c r="AJ88" s="76">
        <f t="shared" si="213"/>
        <v>2256.7870185591692</v>
      </c>
      <c r="AK88" s="77">
        <f t="shared" si="214"/>
        <v>0.21296154004875917</v>
      </c>
      <c r="AL88" s="78">
        <f t="shared" si="215"/>
        <v>0.38667399317929269</v>
      </c>
      <c r="AM88" s="74">
        <v>372930.53</v>
      </c>
      <c r="AN88" s="75">
        <v>201.81666666666669</v>
      </c>
      <c r="AO88" s="76">
        <f t="shared" si="216"/>
        <v>1847.8678503592369</v>
      </c>
      <c r="AP88" s="77">
        <f t="shared" si="217"/>
        <v>0.14321348814039936</v>
      </c>
      <c r="AQ88" s="78">
        <f t="shared" si="218"/>
        <v>-0.10310143729636241</v>
      </c>
      <c r="AR88" s="74">
        <v>326212.5</v>
      </c>
      <c r="AS88" s="75">
        <v>205.26</v>
      </c>
      <c r="AT88" s="79">
        <f t="shared" si="219"/>
        <v>1589.264834843613</v>
      </c>
      <c r="AU88" s="77">
        <f t="shared" si="220"/>
        <v>-0.21545837937709109</v>
      </c>
      <c r="AV88" s="78">
        <f t="shared" si="221"/>
        <v>0.66339168170817575</v>
      </c>
      <c r="AW88" s="74">
        <v>415800.12</v>
      </c>
      <c r="AX88" s="75">
        <v>199.25</v>
      </c>
      <c r="AY88" s="79">
        <f t="shared" si="222"/>
        <v>2086.8261982434128</v>
      </c>
      <c r="AZ88" s="78">
        <f t="shared" si="223"/>
        <v>1.1202083330996244</v>
      </c>
      <c r="BA88" s="74">
        <v>196112.86</v>
      </c>
    </row>
    <row r="89" spans="1:56">
      <c r="A89" s="62"/>
      <c r="B89" s="73" t="s">
        <v>159</v>
      </c>
      <c r="C89" s="73" t="s">
        <v>160</v>
      </c>
      <c r="D89" s="74">
        <v>697780.75</v>
      </c>
      <c r="E89" s="75">
        <v>335.04</v>
      </c>
      <c r="F89" s="76">
        <f t="shared" si="204"/>
        <v>2082.6789338586436</v>
      </c>
      <c r="G89" s="77">
        <f t="shared" si="205"/>
        <v>0.62889379209769558</v>
      </c>
      <c r="H89" s="77">
        <f t="shared" si="206"/>
        <v>0.25354820247672238</v>
      </c>
      <c r="I89" s="74">
        <v>428377.07</v>
      </c>
      <c r="J89" s="75">
        <v>319.74</v>
      </c>
      <c r="K89" s="76">
        <f t="shared" si="207"/>
        <v>1339.7669043597923</v>
      </c>
      <c r="L89" s="77">
        <f t="shared" si="208"/>
        <v>-0.2304297502034198</v>
      </c>
      <c r="M89" s="77">
        <f t="shared" si="209"/>
        <v>6.0402040130642334E-2</v>
      </c>
      <c r="N89" s="74">
        <v>556644.53</v>
      </c>
      <c r="O89" s="75">
        <v>341.19</v>
      </c>
      <c r="P89" s="76">
        <f t="shared" si="210"/>
        <v>1631.4796154635249</v>
      </c>
      <c r="Q89" s="77">
        <f t="shared" si="211"/>
        <v>0.37791454439791222</v>
      </c>
      <c r="R89" s="78">
        <f t="shared" si="212"/>
        <v>0.71547900872845782</v>
      </c>
      <c r="S89" s="74">
        <v>403976.09</v>
      </c>
      <c r="T89" s="75">
        <v>342.84000000000003</v>
      </c>
      <c r="U89" s="76">
        <v>1178.3225119589313</v>
      </c>
      <c r="V89" s="77">
        <v>0.24498214762516085</v>
      </c>
      <c r="W89" s="77">
        <v>0.25988433078312251</v>
      </c>
      <c r="X89" s="74">
        <v>324483.44</v>
      </c>
      <c r="Y89" s="75">
        <v>356.6868888888888</v>
      </c>
      <c r="Z89" s="76">
        <v>909.71507534463797</v>
      </c>
      <c r="AA89" s="77">
        <v>1.1969796664464643E-2</v>
      </c>
      <c r="AB89" s="77">
        <v>-2.0758002165910092E-2</v>
      </c>
      <c r="AC89" s="74">
        <v>320645.38</v>
      </c>
      <c r="AD89" s="75">
        <v>390.36388888888871</v>
      </c>
      <c r="AE89" s="76">
        <v>821.40123389145492</v>
      </c>
      <c r="AF89" s="77">
        <v>-3.2340687378465481E-2</v>
      </c>
      <c r="AG89" s="77">
        <v>-0.17727326341795804</v>
      </c>
      <c r="AH89" s="74">
        <v>331361.84999999998</v>
      </c>
      <c r="AI89" s="75">
        <v>402.12999999999994</v>
      </c>
      <c r="AJ89" s="76">
        <f t="shared" si="213"/>
        <v>824.01673588143149</v>
      </c>
      <c r="AK89" s="77">
        <f t="shared" si="214"/>
        <v>-0.14977644936506468</v>
      </c>
      <c r="AL89" s="78">
        <f t="shared" si="215"/>
        <v>0.30517073728697486</v>
      </c>
      <c r="AM89" s="74">
        <v>389734.97</v>
      </c>
      <c r="AN89" s="75">
        <v>384.20666666666671</v>
      </c>
      <c r="AO89" s="76">
        <f t="shared" si="216"/>
        <v>1014.3888792490151</v>
      </c>
      <c r="AP89" s="77">
        <f t="shared" si="217"/>
        <v>0.53509125489677534</v>
      </c>
      <c r="AQ89" s="78">
        <f t="shared" si="218"/>
        <v>1.3351425819051017</v>
      </c>
      <c r="AR89" s="74">
        <v>253883.91</v>
      </c>
      <c r="AS89" s="75">
        <v>416.62000000000006</v>
      </c>
      <c r="AT89" s="79">
        <f t="shared" si="219"/>
        <v>609.38963563919151</v>
      </c>
      <c r="AU89" s="77">
        <f t="shared" si="220"/>
        <v>0.52117509265735773</v>
      </c>
      <c r="AV89" s="78">
        <f t="shared" si="221"/>
        <v>0.17840562707406044</v>
      </c>
      <c r="AW89" s="74">
        <v>166899.85999999999</v>
      </c>
      <c r="AX89" s="75">
        <v>418.86</v>
      </c>
      <c r="AY89" s="79">
        <f t="shared" si="222"/>
        <v>398.46215919400271</v>
      </c>
      <c r="AZ89" s="78">
        <f t="shared" si="223"/>
        <v>-0.22533202603554958</v>
      </c>
      <c r="BA89" s="74">
        <v>215446.96</v>
      </c>
    </row>
    <row r="90" spans="1:56" s="82" customFormat="1">
      <c r="A90" s="80"/>
      <c r="B90" s="59"/>
      <c r="C90" s="59" t="s">
        <v>55</v>
      </c>
      <c r="D90" s="47">
        <f>SUM(D85:D89)</f>
        <v>3200423.02</v>
      </c>
      <c r="E90" s="54">
        <f>SUM(E85:E89)</f>
        <v>820.37000000000012</v>
      </c>
      <c r="F90" s="49">
        <f t="shared" si="204"/>
        <v>3901.1946073113345</v>
      </c>
      <c r="G90" s="55">
        <f t="shared" si="205"/>
        <v>0.32634165451601299</v>
      </c>
      <c r="H90" s="55">
        <f t="shared" si="206"/>
        <v>0.70694440513954049</v>
      </c>
      <c r="I90" s="47">
        <f>SUM(I85:I89)</f>
        <v>2412970.2999999998</v>
      </c>
      <c r="J90" s="54">
        <f>SUM(J85:J89)</f>
        <v>843.18</v>
      </c>
      <c r="K90" s="49">
        <f t="shared" si="207"/>
        <v>2861.7499229108848</v>
      </c>
      <c r="L90" s="55">
        <f t="shared" si="208"/>
        <v>0.28695679527791862</v>
      </c>
      <c r="M90" s="55">
        <f t="shared" si="209"/>
        <v>0.31612224597143929</v>
      </c>
      <c r="N90" s="47">
        <f>SUM(N85:N89)</f>
        <v>1874942.74</v>
      </c>
      <c r="O90" s="54">
        <f>SUM(O85:O89)</f>
        <v>911.27</v>
      </c>
      <c r="P90" s="49">
        <f t="shared" si="210"/>
        <v>2057.5051740976878</v>
      </c>
      <c r="Q90" s="55">
        <f t="shared" si="211"/>
        <v>2.2662338627476915E-2</v>
      </c>
      <c r="R90" s="56">
        <f t="shared" si="212"/>
        <v>5.5239857857382897E-2</v>
      </c>
      <c r="S90" s="47">
        <f>SUM(S85:S89)</f>
        <v>1833393.7500000002</v>
      </c>
      <c r="T90" s="54">
        <f>SUM(T85:T89)</f>
        <v>970.73</v>
      </c>
      <c r="U90" s="49">
        <f t="shared" ref="U90" si="224">S90/T90</f>
        <v>1888.6752753082733</v>
      </c>
      <c r="V90" s="55">
        <f t="shared" ref="V90" si="225">SUM(S90-X90)/ABS(X90)</f>
        <v>3.1855596905649743E-2</v>
      </c>
      <c r="W90" s="55">
        <f t="shared" ref="W90" si="226">SUM(S90-AC90)/ABS(AC90)</f>
        <v>-0.16587386727830522</v>
      </c>
      <c r="X90" s="47">
        <f>SUM(X85:X89)</f>
        <v>1776792.95</v>
      </c>
      <c r="Y90" s="54">
        <f>SUM(Y85:Y89)</f>
        <v>1141.6143333333334</v>
      </c>
      <c r="Z90" s="49">
        <f t="shared" ref="Z90" si="227">X90/Y90</f>
        <v>1556.386336541558</v>
      </c>
      <c r="AA90" s="55">
        <f t="shared" ref="AA90" si="228">SUM(X90-AC90)/ABS(AC90)</f>
        <v>-0.19162513124599045</v>
      </c>
      <c r="AB90" s="55">
        <f t="shared" ref="AB90" si="229">SUM(X90-AH90)/ABS(AH90)</f>
        <v>-0.23516532082548761</v>
      </c>
      <c r="AC90" s="47">
        <f>SUM(AC85:AC89)</f>
        <v>2197981.4299999997</v>
      </c>
      <c r="AD90" s="54">
        <f>SUM(AD85:AD89)</f>
        <v>1167.8716666666669</v>
      </c>
      <c r="AE90" s="49">
        <f t="shared" ref="AE90" si="230">AC90/AD90</f>
        <v>1882.0402041891011</v>
      </c>
      <c r="AF90" s="55">
        <f t="shared" ref="AF90" si="231">SUM(AC90-AH90)/ABS(AH90)</f>
        <v>-5.3861384442353964E-2</v>
      </c>
      <c r="AG90" s="55">
        <f t="shared" ref="AG90" si="232">SUM(AC90-AM90)/ABS(AM90)</f>
        <v>0.10028055188536406</v>
      </c>
      <c r="AH90" s="47">
        <f>SUM(AH85:AH89)</f>
        <v>2323107.2000000002</v>
      </c>
      <c r="AI90" s="54">
        <f>SUM(AI85:AI89)</f>
        <v>1065.8399999999999</v>
      </c>
      <c r="AJ90" s="49">
        <f t="shared" si="213"/>
        <v>2179.6021916985669</v>
      </c>
      <c r="AK90" s="55">
        <f t="shared" si="214"/>
        <v>0.16291686418154286</v>
      </c>
      <c r="AL90" s="56">
        <f t="shared" si="215"/>
        <v>0.40203535118191064</v>
      </c>
      <c r="AM90" s="47">
        <f>SUM(AM85:AM89)</f>
        <v>1997655.44</v>
      </c>
      <c r="AN90" s="54">
        <f>SUM(AN85:AN89)</f>
        <v>1001.648888888889</v>
      </c>
      <c r="AO90" s="49">
        <f t="shared" si="216"/>
        <v>1994.3669504949614</v>
      </c>
      <c r="AP90" s="55">
        <f t="shared" si="217"/>
        <v>0.20561958843778452</v>
      </c>
      <c r="AQ90" s="56">
        <f t="shared" si="218"/>
        <v>0.16389025814592059</v>
      </c>
      <c r="AR90" s="47">
        <f>SUM(AR85:AR89)</f>
        <v>1656953.3699999999</v>
      </c>
      <c r="AS90" s="54">
        <f>SUM(AS85:AS89)</f>
        <v>973.8</v>
      </c>
      <c r="AT90" s="81">
        <f t="shared" si="219"/>
        <v>1701.5335489833642</v>
      </c>
      <c r="AU90" s="55">
        <f t="shared" si="220"/>
        <v>-3.4612352596174956E-2</v>
      </c>
      <c r="AV90" s="56">
        <f t="shared" si="221"/>
        <v>5.562356884760411E-2</v>
      </c>
      <c r="AW90" s="47">
        <f>SUM(AW85:AW89)</f>
        <v>1716360.65</v>
      </c>
      <c r="AX90" s="54">
        <f>SUM(AX85:AX89)</f>
        <v>987.94</v>
      </c>
      <c r="AY90" s="81">
        <f t="shared" si="222"/>
        <v>1737.3126404437514</v>
      </c>
      <c r="AZ90" s="56">
        <f t="shared" si="223"/>
        <v>9.3471178843490071E-2</v>
      </c>
      <c r="BA90" s="47">
        <f>SUM(BA85:BA89)</f>
        <v>1569644.1600000001</v>
      </c>
    </row>
    <row r="91" spans="1:56" ht="4.5" customHeight="1">
      <c r="A91" s="62"/>
      <c r="C91" s="63"/>
      <c r="D91" s="64"/>
      <c r="E91" s="65"/>
      <c r="F91" s="66"/>
      <c r="G91" s="65"/>
      <c r="H91" s="65"/>
      <c r="I91" s="64"/>
      <c r="J91" s="65"/>
      <c r="K91" s="66"/>
      <c r="L91" s="65"/>
      <c r="M91" s="65"/>
      <c r="N91" s="64"/>
      <c r="O91" s="65"/>
      <c r="P91" s="66"/>
      <c r="Q91" s="65"/>
      <c r="R91" s="67"/>
      <c r="S91" s="64"/>
      <c r="T91" s="65"/>
      <c r="U91" s="66"/>
      <c r="V91" s="65"/>
      <c r="W91" s="65"/>
      <c r="X91" s="64"/>
      <c r="Y91" s="65"/>
      <c r="Z91" s="66"/>
      <c r="AA91" s="65"/>
      <c r="AB91" s="65"/>
      <c r="AC91" s="64"/>
      <c r="AD91" s="65"/>
      <c r="AE91" s="66"/>
      <c r="AF91" s="65"/>
      <c r="AG91" s="65"/>
      <c r="AH91" s="64"/>
      <c r="AI91" s="65"/>
      <c r="AJ91" s="66"/>
      <c r="AK91" s="65"/>
      <c r="AL91" s="67"/>
      <c r="AM91" s="64"/>
      <c r="AN91" s="65"/>
      <c r="AO91" s="66"/>
      <c r="AP91" s="65"/>
      <c r="AQ91" s="67"/>
      <c r="AR91" s="64"/>
      <c r="AS91" s="65"/>
      <c r="AT91" s="66"/>
      <c r="AU91" s="65"/>
      <c r="AV91" s="67"/>
      <c r="AW91" s="64"/>
      <c r="AX91" s="65"/>
      <c r="AY91" s="66"/>
      <c r="AZ91" s="68"/>
      <c r="BA91" s="64"/>
    </row>
    <row r="92" spans="1:56" ht="12.75">
      <c r="A92" s="80" t="s">
        <v>161</v>
      </c>
      <c r="B92" s="73"/>
      <c r="D92" s="83"/>
      <c r="E92" s="84"/>
      <c r="F92" s="85"/>
      <c r="G92" s="84"/>
      <c r="H92" s="84"/>
      <c r="I92" s="83"/>
      <c r="J92" s="84"/>
      <c r="K92" s="85"/>
      <c r="L92" s="84"/>
      <c r="M92" s="84"/>
      <c r="N92" s="83"/>
      <c r="O92" s="84"/>
      <c r="P92" s="85"/>
      <c r="Q92" s="84"/>
      <c r="R92" s="86"/>
      <c r="S92" s="83"/>
      <c r="T92" s="84"/>
      <c r="U92" s="85"/>
      <c r="V92" s="84"/>
      <c r="W92" s="84"/>
      <c r="X92" s="83"/>
      <c r="Y92" s="84"/>
      <c r="Z92" s="85"/>
      <c r="AA92" s="84"/>
      <c r="AB92" s="84"/>
      <c r="AC92" s="83"/>
      <c r="AD92" s="84"/>
      <c r="AE92" s="85"/>
      <c r="AF92" s="84"/>
      <c r="AG92" s="84"/>
      <c r="AH92" s="83"/>
      <c r="AI92" s="84"/>
      <c r="AJ92" s="85"/>
      <c r="AK92" s="84"/>
      <c r="AL92" s="86"/>
      <c r="AM92" s="83"/>
      <c r="AN92" s="84"/>
      <c r="AO92" s="85"/>
      <c r="AP92" s="84"/>
      <c r="AQ92" s="86"/>
      <c r="AR92" s="83"/>
      <c r="AS92" s="84"/>
      <c r="AT92" s="85"/>
      <c r="AU92" s="84"/>
      <c r="AV92" s="86"/>
      <c r="AW92" s="83"/>
      <c r="AX92" s="84"/>
      <c r="AY92" s="85"/>
      <c r="AZ92" s="87"/>
      <c r="BA92" s="83"/>
      <c r="BB92" s="84"/>
      <c r="BC92" s="84"/>
      <c r="BD92" s="84"/>
    </row>
    <row r="93" spans="1:56">
      <c r="A93" s="62"/>
      <c r="B93" s="73" t="s">
        <v>162</v>
      </c>
      <c r="C93" s="73" t="s">
        <v>163</v>
      </c>
      <c r="D93" s="74">
        <v>26148791.73</v>
      </c>
      <c r="E93" s="75">
        <v>17375.98</v>
      </c>
      <c r="F93" s="76">
        <f>D93/E93</f>
        <v>1504.8815508535347</v>
      </c>
      <c r="G93" s="77">
        <f>SUM(D93-I93)/ABS(I93)</f>
        <v>-0.24023378165718023</v>
      </c>
      <c r="H93" s="77">
        <f>SUM(D93-N93)/ABS(N93)</f>
        <v>-0.30422808977120513</v>
      </c>
      <c r="I93" s="74">
        <v>34416891.799999997</v>
      </c>
      <c r="J93" s="75">
        <v>16779.701999999997</v>
      </c>
      <c r="K93" s="76">
        <f>I93/J93</f>
        <v>2051.1026834683953</v>
      </c>
      <c r="L93" s="77">
        <f>SUM(I93-N93)/ABS(N93)</f>
        <v>-8.4228946443035357E-2</v>
      </c>
      <c r="M93" s="77">
        <f>SUM(I93-S93)/ABS(S93)</f>
        <v>-8.6849986236177748E-2</v>
      </c>
      <c r="N93" s="74">
        <v>37582419.390000001</v>
      </c>
      <c r="O93" s="75">
        <v>16346.279999999997</v>
      </c>
      <c r="P93" s="76">
        <f>N93/O93</f>
        <v>2299.14203048033</v>
      </c>
      <c r="Q93" s="77">
        <f>SUM(N93-S93)/ABS(S93)</f>
        <v>-2.8621125148714358E-3</v>
      </c>
      <c r="R93" s="78">
        <f>SUM(N93-X93)/ABS(X93)</f>
        <v>-1.9797018147878626E-2</v>
      </c>
      <c r="S93" s="74">
        <v>37690293.25</v>
      </c>
      <c r="T93" s="75">
        <v>15638.400000000001</v>
      </c>
      <c r="U93" s="76">
        <v>2410.1118560722321</v>
      </c>
      <c r="V93" s="77">
        <v>-1.6983514362009195E-2</v>
      </c>
      <c r="W93" s="77">
        <v>0.13720705676837633</v>
      </c>
      <c r="X93" s="74">
        <v>38341466.090000004</v>
      </c>
      <c r="Y93" s="75">
        <v>15258.13</v>
      </c>
      <c r="Z93" s="76">
        <v>2512.854857705368</v>
      </c>
      <c r="AA93" s="77">
        <v>0.15685451198747069</v>
      </c>
      <c r="AB93" s="77">
        <v>0.27307473793645443</v>
      </c>
      <c r="AC93" s="74">
        <v>33142859.100000001</v>
      </c>
      <c r="AD93" s="75">
        <v>14466.077222222226</v>
      </c>
      <c r="AE93" s="76">
        <v>2291.0743936225663</v>
      </c>
      <c r="AF93" s="77">
        <v>0.10046226620953222</v>
      </c>
      <c r="AG93" s="77">
        <v>0.46090665730121461</v>
      </c>
      <c r="AH93" s="74">
        <v>30117215.390000001</v>
      </c>
      <c r="AI93" s="75">
        <v>13767.459999999997</v>
      </c>
      <c r="AJ93" s="76">
        <f>AH93/AI93</f>
        <v>2187.5651274817583</v>
      </c>
      <c r="AK93" s="77">
        <f>SUM(AH93-AM93)/ABS(AM93)</f>
        <v>0.32753907349609424</v>
      </c>
      <c r="AL93" s="78">
        <f>SUM(AH93-AR93)/ABS(AR93)</f>
        <v>0.83850697626118909</v>
      </c>
      <c r="AM93" s="74">
        <v>22686500.149999999</v>
      </c>
      <c r="AN93" s="75">
        <v>13024.54888888889</v>
      </c>
      <c r="AO93" s="76">
        <f>AM93/AN93</f>
        <v>1741.8261732929284</v>
      </c>
      <c r="AP93" s="77">
        <f>SUM(AM93-AR93)/ABS(AR93)</f>
        <v>0.38489857885648004</v>
      </c>
      <c r="AQ93" s="78">
        <f>SUM(AM93-AW93)/ABS(AW93)</f>
        <v>1.0374659353462203</v>
      </c>
      <c r="AR93" s="74">
        <v>16381344.09</v>
      </c>
      <c r="AS93" s="75">
        <v>12459.470000000001</v>
      </c>
      <c r="AT93" s="79">
        <f>AR93/AS93</f>
        <v>1314.77053919629</v>
      </c>
      <c r="AU93" s="77">
        <f>SUM(AR93-AW93)/ABS(AW93)</f>
        <v>0.47120227174221635</v>
      </c>
      <c r="AV93" s="78">
        <f>SUM(AR93-BA93)/ABS(BA93)</f>
        <v>1.8491345793313503</v>
      </c>
      <c r="AW93" s="74">
        <v>11134664.76</v>
      </c>
      <c r="AX93" s="75">
        <v>11888.84</v>
      </c>
      <c r="AY93" s="79">
        <f>AW93/AX93</f>
        <v>936.56443858273803</v>
      </c>
      <c r="AZ93" s="78">
        <f>SUM(AW93-BA93)/ABS(BA93)</f>
        <v>0.93660289550625087</v>
      </c>
      <c r="BA93" s="74">
        <v>5749585.9299999997</v>
      </c>
    </row>
    <row r="94" spans="1:56">
      <c r="A94" s="62"/>
      <c r="B94" s="73" t="s">
        <v>164</v>
      </c>
      <c r="C94" s="73" t="s">
        <v>165</v>
      </c>
      <c r="D94" s="74">
        <v>2852210.98</v>
      </c>
      <c r="E94" s="75">
        <v>2078.27</v>
      </c>
      <c r="F94" s="76">
        <f>D94/E94</f>
        <v>1372.3967434452693</v>
      </c>
      <c r="G94" s="77">
        <f>SUM(D94-I94)/ABS(I94)</f>
        <v>-0.30632776361243225</v>
      </c>
      <c r="H94" s="77">
        <f>SUM(D94-N94)/ABS(N94)</f>
        <v>-0.20994224551022508</v>
      </c>
      <c r="I94" s="74">
        <v>4111756</v>
      </c>
      <c r="J94" s="75">
        <v>2114.2139999999999</v>
      </c>
      <c r="K94" s="76">
        <f>I94/J94</f>
        <v>1944.8154254961892</v>
      </c>
      <c r="L94" s="77">
        <f>SUM(I94-N94)/ABS(N94)</f>
        <v>0.13894965524950714</v>
      </c>
      <c r="M94" s="77">
        <f>SUM(I94-S94)/ABS(S94)</f>
        <v>9.395337870297088E-2</v>
      </c>
      <c r="N94" s="74">
        <v>3610129.72</v>
      </c>
      <c r="O94" s="75">
        <v>2085.36</v>
      </c>
      <c r="P94" s="76">
        <f>N94/O94</f>
        <v>1731.1781754709018</v>
      </c>
      <c r="Q94" s="77">
        <f>SUM(N94-S94)/ABS(S94)</f>
        <v>-3.9506817829168255E-2</v>
      </c>
      <c r="R94" s="78">
        <f>SUM(N94-X94)/ABS(X94)</f>
        <v>-0.10299570654756425</v>
      </c>
      <c r="S94" s="74">
        <v>3758620.87</v>
      </c>
      <c r="T94" s="75">
        <v>2066.34</v>
      </c>
      <c r="U94" s="76">
        <v>1818.975033150401</v>
      </c>
      <c r="V94" s="77">
        <v>-6.6100301279498272E-2</v>
      </c>
      <c r="W94" s="77">
        <v>1.4968586429509574E-2</v>
      </c>
      <c r="X94" s="74">
        <v>4024651.55</v>
      </c>
      <c r="Y94" s="75">
        <v>2059.8160000000003</v>
      </c>
      <c r="Z94" s="76">
        <v>1953.8888667725657</v>
      </c>
      <c r="AA94" s="77">
        <v>8.6806846409820088E-2</v>
      </c>
      <c r="AB94" s="77">
        <v>0.31779849895092838</v>
      </c>
      <c r="AC94" s="74">
        <v>3703189.36</v>
      </c>
      <c r="AD94" s="75">
        <v>2024.1227777777779</v>
      </c>
      <c r="AE94" s="76">
        <v>1829.5280309357606</v>
      </c>
      <c r="AF94" s="77">
        <v>0.21254158759136535</v>
      </c>
      <c r="AG94" s="77">
        <v>1.2468732637944122</v>
      </c>
      <c r="AH94" s="74">
        <v>3054072.04</v>
      </c>
      <c r="AI94" s="75">
        <v>1982.02</v>
      </c>
      <c r="AJ94" s="76">
        <f>AH94/AI94</f>
        <v>1540.8886085912352</v>
      </c>
      <c r="AK94" s="77">
        <f>SUM(AH94-AM94)/ABS(AM94)</f>
        <v>0.85302779450037591</v>
      </c>
      <c r="AL94" s="78">
        <f>SUM(AH94-AR94)/ABS(AR94)</f>
        <v>2.4026638976573258</v>
      </c>
      <c r="AM94" s="74">
        <v>1648152.31</v>
      </c>
      <c r="AN94" s="75">
        <v>1836.2566666666669</v>
      </c>
      <c r="AO94" s="76">
        <f>AM94/AN94</f>
        <v>897.56096733027505</v>
      </c>
      <c r="AP94" s="77">
        <f>SUM(AM94-AR94)/ABS(AR94)</f>
        <v>0.83627245514402637</v>
      </c>
      <c r="AQ94" s="78">
        <f>SUM(AM94-AW94)/ABS(AW94)</f>
        <v>2.9661414982736365</v>
      </c>
      <c r="AR94" s="74">
        <v>897553.25</v>
      </c>
      <c r="AS94" s="75">
        <v>1801.04</v>
      </c>
      <c r="AT94" s="79">
        <f>AR94/AS94</f>
        <v>498.35275729578467</v>
      </c>
      <c r="AU94" s="77">
        <f>SUM(AR94-AW94)/ABS(AW94)</f>
        <v>1.1598872689960142</v>
      </c>
      <c r="AV94" s="78">
        <f>SUM(AR94-BA94)/ABS(BA94)</f>
        <v>0.55056277857079738</v>
      </c>
      <c r="AW94" s="74">
        <v>415555.6</v>
      </c>
      <c r="AX94" s="75">
        <v>1737.5</v>
      </c>
      <c r="AY94" s="79">
        <f>AW94/AX94</f>
        <v>239.16869064748201</v>
      </c>
      <c r="AZ94" s="78">
        <f>SUM(AW94-BA94)/ABS(BA94)</f>
        <v>-0.282109394861358</v>
      </c>
      <c r="BA94" s="74">
        <v>578856.43999999994</v>
      </c>
    </row>
    <row r="95" spans="1:56">
      <c r="A95" s="62"/>
      <c r="B95" s="73" t="s">
        <v>166</v>
      </c>
      <c r="C95" s="73" t="s">
        <v>167</v>
      </c>
      <c r="D95" s="74">
        <v>350057.48</v>
      </c>
      <c r="E95" s="75">
        <v>8.85</v>
      </c>
      <c r="F95" s="76">
        <f>D95/E95</f>
        <v>39554.517514124294</v>
      </c>
      <c r="G95" s="77">
        <f>SUM(D95-I95)/ABS(I95)</f>
        <v>-1.3492196257341835E-2</v>
      </c>
      <c r="H95" s="77">
        <f>SUM(D95-N95)/ABS(N95)</f>
        <v>-0.14377439077932852</v>
      </c>
      <c r="I95" s="74">
        <v>354845.12</v>
      </c>
      <c r="J95" s="75">
        <v>7.53</v>
      </c>
      <c r="K95" s="76">
        <f>I95/J95</f>
        <v>47124.185922974764</v>
      </c>
      <c r="L95" s="77">
        <f>SUM(I95-N95)/ABS(N95)</f>
        <v>-0.13206402831048694</v>
      </c>
      <c r="M95" s="77">
        <f>SUM(I95-S95)/ABS(S95)</f>
        <v>-0.2820225773973512</v>
      </c>
      <c r="N95" s="74">
        <v>408837.9</v>
      </c>
      <c r="O95" s="75">
        <v>4</v>
      </c>
      <c r="P95" s="76">
        <f>N95/O95</f>
        <v>102209.47500000001</v>
      </c>
      <c r="Q95" s="77">
        <f>SUM(N95-S95)/ABS(S95)</f>
        <v>-0.17277605028278395</v>
      </c>
      <c r="R95" s="78">
        <f>SUM(N95-X95)/ABS(X95)</f>
        <v>-0.25922870534313303</v>
      </c>
      <c r="S95" s="74">
        <v>494228.8</v>
      </c>
      <c r="T95" s="75">
        <v>7.1</v>
      </c>
      <c r="U95" s="76">
        <v>69609.690140845079</v>
      </c>
      <c r="V95" s="77">
        <v>-0.10450937148265914</v>
      </c>
      <c r="W95" s="77">
        <v>-0.13136439305611472</v>
      </c>
      <c r="X95" s="74">
        <v>551908.4</v>
      </c>
      <c r="Y95" s="75">
        <v>11</v>
      </c>
      <c r="Z95" s="76">
        <v>50173.490909090913</v>
      </c>
      <c r="AA95" s="77">
        <v>-2.9989170984312044E-2</v>
      </c>
      <c r="AB95" s="77">
        <v>-4.7533367276916427E-2</v>
      </c>
      <c r="AC95" s="74">
        <v>568971.38</v>
      </c>
      <c r="AD95" s="75">
        <v>12.5</v>
      </c>
      <c r="AE95" s="76">
        <v>45517.710400000004</v>
      </c>
      <c r="AF95" s="77">
        <v>-1.808659838406881E-2</v>
      </c>
      <c r="AG95" s="77">
        <v>-0.11164830207700359</v>
      </c>
      <c r="AH95" s="74">
        <v>579451.68999999994</v>
      </c>
      <c r="AI95" s="75">
        <v>10.56</v>
      </c>
      <c r="AJ95" s="76">
        <f>AH95/AI95</f>
        <v>54872.319128787873</v>
      </c>
      <c r="AK95" s="77">
        <f>SUM(AH95-AM95)/ABS(AM95)</f>
        <v>-9.5285086789691067E-2</v>
      </c>
      <c r="AL95" s="78">
        <f>SUM(AH95-AR95)/ABS(AR95)</f>
        <v>-0.15438080687465322</v>
      </c>
      <c r="AM95" s="74">
        <v>640479.87</v>
      </c>
      <c r="AN95" s="75">
        <v>9.06</v>
      </c>
      <c r="AO95" s="76">
        <f>AM95/AN95</f>
        <v>70693.142384105959</v>
      </c>
      <c r="AP95" s="77">
        <f>SUM(AM95-AR95)/ABS(AR95)</f>
        <v>-6.5319714776520807E-2</v>
      </c>
      <c r="AQ95" s="78">
        <f>SUM(AM95-AW95)/ABS(AW95)</f>
        <v>-5.7249454070664292E-2</v>
      </c>
      <c r="AR95" s="74">
        <v>685239.52</v>
      </c>
      <c r="AS95" s="75">
        <v>11.06</v>
      </c>
      <c r="AT95" s="79">
        <f>AR95/AS95</f>
        <v>61956.556962025315</v>
      </c>
      <c r="AU95" s="77">
        <f>SUM(AR95-AW95)/ABS(AW95)</f>
        <v>8.6342472751813042E-3</v>
      </c>
      <c r="AV95" s="78">
        <f>SUM(AR95-BA95)/ABS(BA95)</f>
        <v>2.7151326219916162E-2</v>
      </c>
      <c r="AW95" s="74">
        <v>679373.64</v>
      </c>
      <c r="AX95" s="75">
        <v>12.67</v>
      </c>
      <c r="AY95" s="79">
        <f>AW95/AX95</f>
        <v>53620.650355169695</v>
      </c>
      <c r="AZ95" s="78">
        <f>SUM(AW95-BA95)/ABS(BA95)</f>
        <v>1.835856654159684E-2</v>
      </c>
      <c r="BA95" s="74">
        <v>667126.16</v>
      </c>
    </row>
    <row r="96" spans="1:56">
      <c r="A96" s="62"/>
      <c r="B96" s="73" t="s">
        <v>168</v>
      </c>
      <c r="C96" s="73" t="s">
        <v>169</v>
      </c>
      <c r="D96" s="74">
        <v>1059747.46</v>
      </c>
      <c r="E96" s="75">
        <v>46.999999999999993</v>
      </c>
      <c r="F96" s="76">
        <f>D96/E96</f>
        <v>22547.818297872342</v>
      </c>
      <c r="G96" s="77">
        <f>SUM(D96-I96)/ABS(I96)</f>
        <v>-1.3026387886597834E-2</v>
      </c>
      <c r="H96" s="77">
        <f>SUM(D96-N96)/ABS(N96)</f>
        <v>-3.3337313709697815E-2</v>
      </c>
      <c r="I96" s="74">
        <v>1073734.3400000001</v>
      </c>
      <c r="J96" s="75">
        <v>46.6</v>
      </c>
      <c r="K96" s="76">
        <f>I96/J96</f>
        <v>23041.509442060087</v>
      </c>
      <c r="L96" s="77">
        <f>SUM(I96-N96)/ABS(N96)</f>
        <v>-2.057899580476958E-2</v>
      </c>
      <c r="M96" s="77">
        <f>SUM(I96-S96)/ABS(S96)</f>
        <v>4.8623109210960518E-2</v>
      </c>
      <c r="N96" s="74">
        <v>1096294.99</v>
      </c>
      <c r="O96" s="75">
        <v>50.5</v>
      </c>
      <c r="P96" s="76">
        <f>N96/O96</f>
        <v>21708.811683168318</v>
      </c>
      <c r="Q96" s="77">
        <f>SUM(N96-S96)/ABS(S96)</f>
        <v>7.0656137370253766E-2</v>
      </c>
      <c r="R96" s="78">
        <f>SUM(N96-X96)/ABS(X96)</f>
        <v>0.19220232606555299</v>
      </c>
      <c r="S96" s="74">
        <v>1023946.86</v>
      </c>
      <c r="T96" s="75">
        <v>53</v>
      </c>
      <c r="U96" s="76">
        <v>19319.752075471697</v>
      </c>
      <c r="V96" s="77">
        <v>0.11352495395378859</v>
      </c>
      <c r="W96" s="77">
        <v>0.70931813697356871</v>
      </c>
      <c r="X96" s="74">
        <v>919554.48</v>
      </c>
      <c r="Y96" s="75">
        <v>54.17</v>
      </c>
      <c r="Z96" s="76">
        <v>16975.345763337638</v>
      </c>
      <c r="AA96" s="77">
        <v>0.53505148753451792</v>
      </c>
      <c r="AB96" s="77">
        <v>0.51313125120049852</v>
      </c>
      <c r="AC96" s="74">
        <v>599038.19999999995</v>
      </c>
      <c r="AD96" s="75">
        <v>53.104444444444439</v>
      </c>
      <c r="AE96" s="76">
        <v>11280.377871699377</v>
      </c>
      <c r="AF96" s="77">
        <v>-1.4279805278209953E-2</v>
      </c>
      <c r="AG96" s="77">
        <v>0.29329934036872091</v>
      </c>
      <c r="AH96" s="74">
        <v>607716.27</v>
      </c>
      <c r="AI96" s="75">
        <v>58.309999999999995</v>
      </c>
      <c r="AJ96" s="76">
        <f>AH96/AI96</f>
        <v>10422.162064825932</v>
      </c>
      <c r="AK96" s="77">
        <f>SUM(AH96-AM96)/ABS(AM96)</f>
        <v>0.31203494388561459</v>
      </c>
      <c r="AL96" s="78">
        <f>SUM(AH96-AR96)/ABS(AR96)</f>
        <v>0.68767273744186552</v>
      </c>
      <c r="AM96" s="74">
        <v>463186.04</v>
      </c>
      <c r="AN96" s="75">
        <v>59.698888888888888</v>
      </c>
      <c r="AO96" s="76">
        <f>AM96/AN96</f>
        <v>7758.7045357255856</v>
      </c>
      <c r="AP96" s="77">
        <f>SUM(AM96-AR96)/ABS(AR96)</f>
        <v>0.28630166849351818</v>
      </c>
      <c r="AQ96" s="78">
        <f>SUM(AM96-AW96)/ABS(AW96)</f>
        <v>0.22148810004774289</v>
      </c>
      <c r="AR96" s="74">
        <v>360091.3</v>
      </c>
      <c r="AS96" s="75">
        <v>60.69</v>
      </c>
      <c r="AT96" s="79">
        <f>AR96/AS96</f>
        <v>5933.288844949745</v>
      </c>
      <c r="AU96" s="77">
        <f>SUM(AR96-AW96)/ABS(AW96)</f>
        <v>-5.0387533526006528E-2</v>
      </c>
      <c r="AV96" s="78">
        <f>SUM(AR96-BA96)/ABS(BA96)</f>
        <v>6.3851805545027734E-3</v>
      </c>
      <c r="AW96" s="74">
        <v>379198.16</v>
      </c>
      <c r="AX96" s="75">
        <v>66</v>
      </c>
      <c r="AY96" s="79">
        <f>AW96/AX96</f>
        <v>5745.4266666666663</v>
      </c>
      <c r="AZ96" s="78">
        <f>SUM(AW96-BA96)/ABS(BA96)</f>
        <v>5.9785139817416358E-2</v>
      </c>
      <c r="BA96" s="74">
        <v>357806.64</v>
      </c>
    </row>
    <row r="97" spans="1:58" s="82" customFormat="1">
      <c r="A97" s="80"/>
      <c r="B97" s="59"/>
      <c r="C97" s="59" t="s">
        <v>55</v>
      </c>
      <c r="D97" s="47">
        <f>SUM(D93:D96)</f>
        <v>30410807.650000002</v>
      </c>
      <c r="E97" s="54">
        <f>SUM(E93:E96)</f>
        <v>19510.099999999999</v>
      </c>
      <c r="F97" s="49">
        <f>D97/E97</f>
        <v>1558.7212597577668</v>
      </c>
      <c r="G97" s="55">
        <f>SUM(D97-I97)/ABS(I97)</f>
        <v>-0.23891596751400804</v>
      </c>
      <c r="H97" s="55">
        <f>SUM(D97-N97)/ABS(N97)</f>
        <v>-0.28776443531524726</v>
      </c>
      <c r="I97" s="47">
        <f>SUM(I93:I96)</f>
        <v>39957227.259999998</v>
      </c>
      <c r="J97" s="54">
        <f>SUM(J93:J96)</f>
        <v>18948.045999999995</v>
      </c>
      <c r="K97" s="49">
        <f>I97/J97</f>
        <v>2108.7782486911847</v>
      </c>
      <c r="L97" s="55">
        <f>SUM(I97-N97)/ABS(N97)</f>
        <v>-6.418275212223469E-2</v>
      </c>
      <c r="M97" s="55">
        <f>SUM(I97-S97)/ABS(S97)</f>
        <v>-7.0050416153644282E-2</v>
      </c>
      <c r="N97" s="47">
        <f>SUM(N93:N96)</f>
        <v>42697682</v>
      </c>
      <c r="O97" s="54">
        <f>SUM(O93:O96)</f>
        <v>18486.139999999996</v>
      </c>
      <c r="P97" s="49">
        <f>N97/O97</f>
        <v>2309.7132229876011</v>
      </c>
      <c r="Q97" s="55">
        <f>SUM(N97-S97)/ABS(S97)</f>
        <v>-6.2700960521044112E-3</v>
      </c>
      <c r="R97" s="56">
        <f>SUM(N97-X97)/ABS(X97)</f>
        <v>-2.6002769917467059E-2</v>
      </c>
      <c r="S97" s="47">
        <f>SUM(S93:S96)</f>
        <v>42967089.779999994</v>
      </c>
      <c r="T97" s="54">
        <f>SUM(T93:T96)</f>
        <v>17764.84</v>
      </c>
      <c r="U97" s="49">
        <f>S97/T97</f>
        <v>2418.6589791971105</v>
      </c>
      <c r="V97" s="55">
        <f>SUM(S97-X97)/ABS(X97)</f>
        <v>-1.9857180293124492E-2</v>
      </c>
      <c r="W97" s="55">
        <f>SUM(S97-AC97)/ABS(AC97)</f>
        <v>0.13029473819364923</v>
      </c>
      <c r="X97" s="47">
        <f>SUM(X93:X96)</f>
        <v>43837580.519999996</v>
      </c>
      <c r="Y97" s="54">
        <f>SUM(Y93:Y96)</f>
        <v>17383.115999999998</v>
      </c>
      <c r="Z97" s="49">
        <f>X97/Y97</f>
        <v>2521.8482417076434</v>
      </c>
      <c r="AA97" s="55">
        <f>SUM(X97-AC97)/ABS(AC97)</f>
        <v>0.15319391773096763</v>
      </c>
      <c r="AB97" s="55">
        <f>SUM(X97-AH97)/ABS(AH97)</f>
        <v>0.27588915224515265</v>
      </c>
      <c r="AC97" s="47">
        <f>SUM(AC93:AC96)</f>
        <v>38014058.040000007</v>
      </c>
      <c r="AD97" s="54">
        <f>SUM(AD93:AD96)</f>
        <v>16555.804444444449</v>
      </c>
      <c r="AE97" s="49">
        <f>AC97/AD97</f>
        <v>2296.1166379780598</v>
      </c>
      <c r="AF97" s="55">
        <f>SUM(AC97-AH97)/ABS(AH97)</f>
        <v>0.10639601252458998</v>
      </c>
      <c r="AG97" s="55">
        <f>SUM(AC97-AM97)/ABS(AM97)</f>
        <v>0.49436206777059888</v>
      </c>
      <c r="AH97" s="47">
        <f>SUM(AH93:AH96)</f>
        <v>34358455.390000001</v>
      </c>
      <c r="AI97" s="54">
        <f>SUM(AI93:AI96)</f>
        <v>15818.349999999997</v>
      </c>
      <c r="AJ97" s="49">
        <f>AH97/AI97</f>
        <v>2172.0631665123105</v>
      </c>
      <c r="AK97" s="55">
        <f>SUM(AH97-AM97)/ABS(AM97)</f>
        <v>0.35065749591843026</v>
      </c>
      <c r="AL97" s="56">
        <f>SUM(AH97-AR97)/ABS(AR97)</f>
        <v>0.87502879193575811</v>
      </c>
      <c r="AM97" s="47">
        <f>SUM(AM93:AM96)</f>
        <v>25438318.369999997</v>
      </c>
      <c r="AN97" s="54">
        <f>SUM(AN93:AN96)</f>
        <v>14929.564444444444</v>
      </c>
      <c r="AO97" s="49">
        <f>AM97/AN97</f>
        <v>1703.888848509981</v>
      </c>
      <c r="AP97" s="55">
        <f>SUM(AM97-AR97)/ABS(AR97)</f>
        <v>0.38823409902357364</v>
      </c>
      <c r="AQ97" s="56">
        <f>SUM(AM97-AW97)/ABS(AW97)</f>
        <v>1.0175063596258056</v>
      </c>
      <c r="AR97" s="47">
        <f>SUM(AR93:AR96)</f>
        <v>18324228.16</v>
      </c>
      <c r="AS97" s="54">
        <f>SUM(AS93:AS96)</f>
        <v>14332.260000000002</v>
      </c>
      <c r="AT97" s="81">
        <f>AR97/AS97</f>
        <v>1278.5302638941798</v>
      </c>
      <c r="AU97" s="55">
        <f>SUM(AR97-AW97)/ABS(AW97)</f>
        <v>0.45328973048914145</v>
      </c>
      <c r="AV97" s="56">
        <f>SUM(AR97-BA97)/ABS(BA97)</f>
        <v>1.4919479472172781</v>
      </c>
      <c r="AW97" s="47">
        <f>SUM(AW93:AW96)</f>
        <v>12608792.16</v>
      </c>
      <c r="AX97" s="54">
        <f>SUM(AX93:AX96)</f>
        <v>13705.01</v>
      </c>
      <c r="AY97" s="81">
        <f>AW97/AX97</f>
        <v>920.01334986256848</v>
      </c>
      <c r="AZ97" s="56">
        <f>SUM(AW97-BA97)/ABS(BA97)</f>
        <v>0.7146945271391616</v>
      </c>
      <c r="BA97" s="47">
        <f>SUM(BA93:BA96)</f>
        <v>7353375.169999999</v>
      </c>
    </row>
    <row r="98" spans="1:58" ht="4.5" customHeight="1">
      <c r="A98" s="62"/>
      <c r="C98" s="63"/>
      <c r="D98" s="64"/>
      <c r="E98" s="65"/>
      <c r="F98" s="66"/>
      <c r="G98" s="65"/>
      <c r="H98" s="65"/>
      <c r="I98" s="64"/>
      <c r="J98" s="65"/>
      <c r="K98" s="66"/>
      <c r="L98" s="65"/>
      <c r="M98" s="65"/>
      <c r="N98" s="64"/>
      <c r="O98" s="65"/>
      <c r="P98" s="66"/>
      <c r="Q98" s="65"/>
      <c r="R98" s="67"/>
      <c r="S98" s="64"/>
      <c r="T98" s="65"/>
      <c r="U98" s="66"/>
      <c r="V98" s="65"/>
      <c r="W98" s="65"/>
      <c r="X98" s="64"/>
      <c r="Y98" s="65"/>
      <c r="Z98" s="66"/>
      <c r="AA98" s="65"/>
      <c r="AB98" s="65"/>
      <c r="AC98" s="64"/>
      <c r="AD98" s="65"/>
      <c r="AE98" s="66"/>
      <c r="AF98" s="65"/>
      <c r="AG98" s="65"/>
      <c r="AH98" s="64"/>
      <c r="AI98" s="65"/>
      <c r="AJ98" s="66"/>
      <c r="AK98" s="65"/>
      <c r="AL98" s="67"/>
      <c r="AM98" s="64"/>
      <c r="AN98" s="65"/>
      <c r="AO98" s="66"/>
      <c r="AP98" s="65"/>
      <c r="AQ98" s="67"/>
      <c r="AR98" s="64"/>
      <c r="AS98" s="65"/>
      <c r="AT98" s="66"/>
      <c r="AU98" s="65"/>
      <c r="AV98" s="67"/>
      <c r="AW98" s="64"/>
      <c r="AX98" s="65"/>
      <c r="AY98" s="66"/>
      <c r="AZ98" s="68"/>
      <c r="BA98" s="64"/>
    </row>
    <row r="99" spans="1:58" ht="12.75">
      <c r="A99" s="80" t="s">
        <v>170</v>
      </c>
      <c r="B99" s="73"/>
      <c r="D99" s="83"/>
      <c r="E99" s="84"/>
      <c r="F99" s="85"/>
      <c r="G99" s="84"/>
      <c r="H99" s="84"/>
      <c r="I99" s="83"/>
      <c r="J99" s="84"/>
      <c r="K99" s="85"/>
      <c r="L99" s="84"/>
      <c r="M99" s="84"/>
      <c r="N99" s="83"/>
      <c r="O99" s="84"/>
      <c r="P99" s="85"/>
      <c r="Q99" s="84"/>
      <c r="R99" s="86"/>
      <c r="S99" s="83"/>
      <c r="T99" s="84"/>
      <c r="U99" s="85"/>
      <c r="V99" s="84"/>
      <c r="W99" s="84"/>
      <c r="X99" s="83"/>
      <c r="Y99" s="84"/>
      <c r="Z99" s="85"/>
      <c r="AA99" s="84"/>
      <c r="AB99" s="84"/>
      <c r="AC99" s="83"/>
      <c r="AD99" s="84"/>
      <c r="AE99" s="85"/>
      <c r="AF99" s="84"/>
      <c r="AG99" s="84"/>
      <c r="AH99" s="83"/>
      <c r="AI99" s="84"/>
      <c r="AJ99" s="85"/>
      <c r="AK99" s="84"/>
      <c r="AL99" s="86"/>
      <c r="AM99" s="83"/>
      <c r="AN99" s="84"/>
      <c r="AO99" s="85"/>
      <c r="AP99" s="84"/>
      <c r="AQ99" s="86"/>
      <c r="AR99" s="83"/>
      <c r="AS99" s="84"/>
      <c r="AT99" s="85"/>
      <c r="AU99" s="84"/>
      <c r="AV99" s="86"/>
      <c r="AW99" s="83"/>
      <c r="AX99" s="84"/>
      <c r="AY99" s="85"/>
      <c r="AZ99" s="87"/>
      <c r="BA99" s="83"/>
      <c r="BB99" s="84"/>
      <c r="BC99" s="84"/>
      <c r="BD99" s="84"/>
      <c r="BE99" s="84"/>
      <c r="BF99" s="84"/>
    </row>
    <row r="100" spans="1:58">
      <c r="A100" s="62"/>
      <c r="B100" s="73" t="s">
        <v>171</v>
      </c>
      <c r="C100" s="73" t="s">
        <v>172</v>
      </c>
      <c r="D100" s="74">
        <v>531776.07999999996</v>
      </c>
      <c r="E100" s="75">
        <v>356.47999999999996</v>
      </c>
      <c r="F100" s="76">
        <f>D100/E100</f>
        <v>1491.741696588869</v>
      </c>
      <c r="G100" s="77">
        <f>SUM(D100-I100)/ABS(I100)</f>
        <v>-0.22871638651964193</v>
      </c>
      <c r="H100" s="77">
        <f>SUM(D100-N100)/ABS(N100)</f>
        <v>-0.11540854626308672</v>
      </c>
      <c r="I100" s="74">
        <v>689468.92</v>
      </c>
      <c r="J100" s="75">
        <v>307.30999999999995</v>
      </c>
      <c r="K100" s="76">
        <f>I100/J100</f>
        <v>2243.5616153070196</v>
      </c>
      <c r="L100" s="77">
        <f>SUM(I100-N100)/ABS(N100)</f>
        <v>0.14690813894679061</v>
      </c>
      <c r="M100" s="77">
        <f>SUM(I100-S100)/ABS(S100)</f>
        <v>0.12083068563417684</v>
      </c>
      <c r="N100" s="74">
        <v>601154.43999999994</v>
      </c>
      <c r="O100" s="75">
        <v>317.2700000000001</v>
      </c>
      <c r="P100" s="76">
        <f>N100/O100</f>
        <v>1894.7724020550313</v>
      </c>
      <c r="Q100" s="77">
        <f>SUM(N100-S100)/ABS(S100)</f>
        <v>-2.27371769604502E-2</v>
      </c>
      <c r="R100" s="78">
        <f>SUM(N100-X100)/ABS(X100)</f>
        <v>8.6009786173903091E-2</v>
      </c>
      <c r="S100" s="74">
        <v>615141.01</v>
      </c>
      <c r="T100" s="75">
        <v>316.59000000000003</v>
      </c>
      <c r="U100" s="76">
        <v>1943.0209734988468</v>
      </c>
      <c r="V100" s="77">
        <v>0.11127709002182344</v>
      </c>
      <c r="W100" s="77">
        <v>-0.23129497080740161</v>
      </c>
      <c r="X100" s="74">
        <v>553544.22</v>
      </c>
      <c r="Y100" s="75">
        <v>305.26</v>
      </c>
      <c r="Z100" s="76">
        <v>1813.3532726200615</v>
      </c>
      <c r="AA100" s="77">
        <v>-0.30826880523785255</v>
      </c>
      <c r="AB100" s="77">
        <v>-0.30597743783126585</v>
      </c>
      <c r="AC100" s="74">
        <v>800230.24</v>
      </c>
      <c r="AD100" s="75">
        <v>318.1155555555556</v>
      </c>
      <c r="AE100" s="76">
        <v>2515.5331954845196</v>
      </c>
      <c r="AF100" s="77">
        <v>3.3125113106610561E-3</v>
      </c>
      <c r="AG100" s="77">
        <v>0.21458349108889588</v>
      </c>
      <c r="AH100" s="74">
        <v>797588.22</v>
      </c>
      <c r="AI100" s="75">
        <v>326.89999999999998</v>
      </c>
      <c r="AJ100" s="76">
        <f>AH100/AI100</f>
        <v>2439.8538390945246</v>
      </c>
      <c r="AK100" s="77">
        <f>SUM(AH100-AM100)/ABS(AM100)</f>
        <v>0.21057345283399725</v>
      </c>
      <c r="AL100" s="78">
        <f>SUM(AH100-AR100)/ABS(AR100)</f>
        <v>0.83826542437177676</v>
      </c>
      <c r="AM100" s="74">
        <v>658851.56999999995</v>
      </c>
      <c r="AN100" s="75">
        <v>321.65555555555557</v>
      </c>
      <c r="AO100" s="76">
        <f>AM100/AN100</f>
        <v>2048.3139763031536</v>
      </c>
      <c r="AP100" s="77">
        <f>SUM(AM100-AR100)/ABS(AR100)</f>
        <v>0.51850796006498356</v>
      </c>
      <c r="AQ100" s="78">
        <f>SUM(AM100-AW100)/ABS(AW100)</f>
        <v>1.6315878460354025</v>
      </c>
      <c r="AR100" s="74">
        <v>433880.88</v>
      </c>
      <c r="AS100" s="75">
        <v>350.04999999999995</v>
      </c>
      <c r="AT100" s="79">
        <f>AR100/AS100</f>
        <v>1239.4825882016858</v>
      </c>
      <c r="AU100" s="77">
        <f>SUM(AR100-AW100)/ABS(AW100)</f>
        <v>0.73300892405120177</v>
      </c>
      <c r="AV100" s="78">
        <f>SUM(AR100-BA100)/ABS(BA100)</f>
        <v>0.82821011648558629</v>
      </c>
      <c r="AW100" s="74">
        <v>250362.75</v>
      </c>
      <c r="AX100" s="75">
        <v>330.7</v>
      </c>
      <c r="AY100" s="79">
        <f>AW100/AX100</f>
        <v>757.06909585727249</v>
      </c>
      <c r="AZ100" s="78">
        <f>SUM(AW100-BA100)/ABS(BA100)</f>
        <v>5.4934046278212835E-2</v>
      </c>
      <c r="BA100" s="74">
        <v>237325.5</v>
      </c>
    </row>
    <row r="101" spans="1:58" s="82" customFormat="1">
      <c r="A101" s="80"/>
      <c r="B101" s="59"/>
      <c r="C101" s="59" t="s">
        <v>55</v>
      </c>
      <c r="D101" s="47">
        <f>SUM(D100)</f>
        <v>531776.07999999996</v>
      </c>
      <c r="E101" s="54">
        <f>SUM(E100)</f>
        <v>356.47999999999996</v>
      </c>
      <c r="F101" s="49">
        <f>D101/E101</f>
        <v>1491.741696588869</v>
      </c>
      <c r="G101" s="55">
        <f>SUM(D101-I101)/ABS(I101)</f>
        <v>-0.22871638651964193</v>
      </c>
      <c r="H101" s="55">
        <f>SUM(D101-N101)/ABS(N101)</f>
        <v>-0.11540854626308672</v>
      </c>
      <c r="I101" s="47">
        <f>SUM(I100)</f>
        <v>689468.92</v>
      </c>
      <c r="J101" s="54">
        <f>SUM(J100)</f>
        <v>307.30999999999995</v>
      </c>
      <c r="K101" s="49">
        <f>I101/J101</f>
        <v>2243.5616153070196</v>
      </c>
      <c r="L101" s="55">
        <f>SUM(I101-N101)/ABS(N101)</f>
        <v>0.14690813894679061</v>
      </c>
      <c r="M101" s="55">
        <f>SUM(I101-S101)/ABS(S101)</f>
        <v>0.12083068563417684</v>
      </c>
      <c r="N101" s="47">
        <f>SUM(N100)</f>
        <v>601154.43999999994</v>
      </c>
      <c r="O101" s="54">
        <f>SUM(O100)</f>
        <v>317.2700000000001</v>
      </c>
      <c r="P101" s="49">
        <f>N101/O101</f>
        <v>1894.7724020550313</v>
      </c>
      <c r="Q101" s="55">
        <f>SUM(N101-S101)/ABS(S101)</f>
        <v>-2.27371769604502E-2</v>
      </c>
      <c r="R101" s="56">
        <f>SUM(N101-X101)/ABS(X101)</f>
        <v>8.6009786173903091E-2</v>
      </c>
      <c r="S101" s="47">
        <f>SUM(S100)</f>
        <v>615141.01</v>
      </c>
      <c r="T101" s="54">
        <f>SUM(T100)</f>
        <v>316.59000000000003</v>
      </c>
      <c r="U101" s="49">
        <f>S101/T101</f>
        <v>1943.0209734988468</v>
      </c>
      <c r="V101" s="55">
        <f>SUM(S101-X101)/ABS(X101)</f>
        <v>0.11127709002182344</v>
      </c>
      <c r="W101" s="55">
        <f>SUM(S101-AC101)/ABS(AC101)</f>
        <v>-0.23129497080740161</v>
      </c>
      <c r="X101" s="47">
        <f>SUM(X100)</f>
        <v>553544.22</v>
      </c>
      <c r="Y101" s="54">
        <f>SUM(Y100)</f>
        <v>305.26</v>
      </c>
      <c r="Z101" s="49">
        <f>X101/Y101</f>
        <v>1813.3532726200615</v>
      </c>
      <c r="AA101" s="55">
        <f>SUM(X101-AC101)/ABS(AC101)</f>
        <v>-0.30826880523785255</v>
      </c>
      <c r="AB101" s="55">
        <f>SUM(X101-AH101)/ABS(AH101)</f>
        <v>-0.30597743783126585</v>
      </c>
      <c r="AC101" s="47">
        <f>SUM(AC100)</f>
        <v>800230.24</v>
      </c>
      <c r="AD101" s="54">
        <f>SUM(AD100)</f>
        <v>318.1155555555556</v>
      </c>
      <c r="AE101" s="49">
        <f>AC101/AD101</f>
        <v>2515.5331954845196</v>
      </c>
      <c r="AF101" s="55">
        <f>SUM(AC101-AH101)/ABS(AH101)</f>
        <v>3.3125113106610561E-3</v>
      </c>
      <c r="AG101" s="55">
        <f>SUM(AC101-AM101)/ABS(AM101)</f>
        <v>0.21458349108889588</v>
      </c>
      <c r="AH101" s="47">
        <f>SUM(AH100)</f>
        <v>797588.22</v>
      </c>
      <c r="AI101" s="54">
        <f>SUM(AI100)</f>
        <v>326.89999999999998</v>
      </c>
      <c r="AJ101" s="49">
        <f>AH101/AI101</f>
        <v>2439.8538390945246</v>
      </c>
      <c r="AK101" s="55">
        <f>SUM(AH101-AM101)/ABS(AM101)</f>
        <v>0.21057345283399725</v>
      </c>
      <c r="AL101" s="56">
        <f>SUM(AH101-AR101)/ABS(AR101)</f>
        <v>0.83826542437177676</v>
      </c>
      <c r="AM101" s="47">
        <f>SUM(AM100)</f>
        <v>658851.56999999995</v>
      </c>
      <c r="AN101" s="54">
        <f>SUM(AN100)</f>
        <v>321.65555555555557</v>
      </c>
      <c r="AO101" s="49">
        <f>AM101/AN101</f>
        <v>2048.3139763031536</v>
      </c>
      <c r="AP101" s="55">
        <f>SUM(AM101-AR101)/ABS(AR101)</f>
        <v>0.51850796006498356</v>
      </c>
      <c r="AQ101" s="56">
        <f>SUM(AM101-AW101)/ABS(AW101)</f>
        <v>1.6315878460354025</v>
      </c>
      <c r="AR101" s="47">
        <f>SUM(AR100)</f>
        <v>433880.88</v>
      </c>
      <c r="AS101" s="54">
        <f>SUM(AS100)</f>
        <v>350.04999999999995</v>
      </c>
      <c r="AT101" s="81">
        <f>AR101/AS101</f>
        <v>1239.4825882016858</v>
      </c>
      <c r="AU101" s="55">
        <f>SUM(AR101-AW101)/ABS(AW101)</f>
        <v>0.73300892405120177</v>
      </c>
      <c r="AV101" s="56">
        <f>SUM(AR101-BA101)/ABS(BA101)</f>
        <v>0.82821011648558629</v>
      </c>
      <c r="AW101" s="47">
        <f>SUM(AW100)</f>
        <v>250362.75</v>
      </c>
      <c r="AX101" s="54">
        <f>SUM(AX100)</f>
        <v>330.7</v>
      </c>
      <c r="AY101" s="81">
        <f>AW101/AX101</f>
        <v>757.06909585727249</v>
      </c>
      <c r="AZ101" s="56">
        <f>SUM(AW101-BA101)/ABS(BA101)</f>
        <v>5.4934046278212835E-2</v>
      </c>
      <c r="BA101" s="47">
        <f>SUM(BA100)</f>
        <v>237325.5</v>
      </c>
    </row>
    <row r="102" spans="1:58" ht="4.5" customHeight="1">
      <c r="A102" s="62"/>
      <c r="C102" s="63"/>
      <c r="D102" s="64"/>
      <c r="E102" s="65"/>
      <c r="F102" s="66"/>
      <c r="G102" s="65"/>
      <c r="H102" s="65"/>
      <c r="I102" s="64"/>
      <c r="J102" s="65"/>
      <c r="K102" s="66"/>
      <c r="L102" s="65"/>
      <c r="M102" s="65"/>
      <c r="N102" s="64"/>
      <c r="O102" s="65"/>
      <c r="P102" s="66"/>
      <c r="Q102" s="65"/>
      <c r="R102" s="67"/>
      <c r="S102" s="64"/>
      <c r="T102" s="65"/>
      <c r="U102" s="66"/>
      <c r="V102" s="65"/>
      <c r="W102" s="65"/>
      <c r="X102" s="64"/>
      <c r="Y102" s="65"/>
      <c r="Z102" s="66"/>
      <c r="AA102" s="65"/>
      <c r="AB102" s="65"/>
      <c r="AC102" s="64"/>
      <c r="AD102" s="65"/>
      <c r="AE102" s="66"/>
      <c r="AF102" s="65"/>
      <c r="AG102" s="65"/>
      <c r="AH102" s="64"/>
      <c r="AI102" s="65"/>
      <c r="AJ102" s="66"/>
      <c r="AK102" s="65"/>
      <c r="AL102" s="67"/>
      <c r="AM102" s="64"/>
      <c r="AN102" s="65"/>
      <c r="AO102" s="66"/>
      <c r="AP102" s="65"/>
      <c r="AQ102" s="67"/>
      <c r="AR102" s="64"/>
      <c r="AS102" s="65"/>
      <c r="AT102" s="66"/>
      <c r="AU102" s="65"/>
      <c r="AV102" s="67"/>
      <c r="AW102" s="64"/>
      <c r="AX102" s="65"/>
      <c r="AY102" s="66"/>
      <c r="AZ102" s="68"/>
      <c r="BA102" s="64"/>
    </row>
    <row r="103" spans="1:58" ht="12.75">
      <c r="A103" s="80" t="s">
        <v>173</v>
      </c>
      <c r="B103" s="73"/>
      <c r="D103" s="83"/>
      <c r="E103" s="84"/>
      <c r="F103" s="85"/>
      <c r="G103" s="84"/>
      <c r="H103" s="84"/>
      <c r="I103" s="83"/>
      <c r="J103" s="84"/>
      <c r="K103" s="85"/>
      <c r="L103" s="84"/>
      <c r="M103" s="84"/>
      <c r="N103" s="83"/>
      <c r="O103" s="84"/>
      <c r="P103" s="85"/>
      <c r="Q103" s="84"/>
      <c r="R103" s="86"/>
      <c r="S103" s="83"/>
      <c r="T103" s="84"/>
      <c r="U103" s="85"/>
      <c r="V103" s="84"/>
      <c r="W103" s="84"/>
      <c r="X103" s="83"/>
      <c r="Y103" s="84"/>
      <c r="Z103" s="85"/>
      <c r="AA103" s="84"/>
      <c r="AB103" s="84"/>
      <c r="AC103" s="83"/>
      <c r="AD103" s="84"/>
      <c r="AE103" s="85"/>
      <c r="AF103" s="84"/>
      <c r="AG103" s="84"/>
      <c r="AH103" s="83"/>
      <c r="AI103" s="84"/>
      <c r="AJ103" s="85"/>
      <c r="AK103" s="84"/>
      <c r="AL103" s="86"/>
      <c r="AM103" s="83"/>
      <c r="AN103" s="84"/>
      <c r="AO103" s="85"/>
      <c r="AP103" s="84"/>
      <c r="AQ103" s="86"/>
      <c r="AR103" s="83"/>
      <c r="AS103" s="84"/>
      <c r="AT103" s="85"/>
      <c r="AU103" s="84"/>
      <c r="AV103" s="86"/>
      <c r="AW103" s="83"/>
      <c r="AX103" s="84"/>
      <c r="AY103" s="85"/>
      <c r="AZ103" s="87"/>
      <c r="BA103" s="83"/>
      <c r="BB103" s="84"/>
      <c r="BC103" s="84"/>
      <c r="BD103" s="84"/>
      <c r="BE103" s="84"/>
      <c r="BF103" s="84"/>
    </row>
    <row r="104" spans="1:58">
      <c r="A104" s="62"/>
      <c r="B104" s="73" t="s">
        <v>174</v>
      </c>
      <c r="C104" s="73" t="s">
        <v>175</v>
      </c>
      <c r="D104" s="74">
        <v>3326373.12</v>
      </c>
      <c r="E104" s="75">
        <v>2297.5299999999997</v>
      </c>
      <c r="F104" s="76">
        <f t="shared" ref="F104:F114" si="233">D104/E104</f>
        <v>1447.8039982067701</v>
      </c>
      <c r="G104" s="77">
        <f t="shared" ref="G104:G114" si="234">SUM(D104-I104)/ABS(I104)</f>
        <v>0.84416099393895716</v>
      </c>
      <c r="H104" s="77">
        <f t="shared" ref="H104:H114" si="235">SUM(D104-N104)/ABS(N104)</f>
        <v>7.0306276259601869E-2</v>
      </c>
      <c r="I104" s="74">
        <v>1803732.5</v>
      </c>
      <c r="J104" s="75">
        <v>2242.41</v>
      </c>
      <c r="K104" s="76">
        <f t="shared" ref="K104:K114" si="236">I104/J104</f>
        <v>804.37230479707102</v>
      </c>
      <c r="L104" s="77">
        <f t="shared" ref="L104:L114" si="237">SUM(I104-N104)/ABS(N104)</f>
        <v>-0.41962427370642585</v>
      </c>
      <c r="M104" s="77">
        <f t="shared" ref="M104:M114" si="238">SUM(I104-S104)/ABS(S104)</f>
        <v>-0.14138484831137485</v>
      </c>
      <c r="N104" s="74">
        <v>3107870.33</v>
      </c>
      <c r="O104" s="75">
        <v>2217.7800000000007</v>
      </c>
      <c r="P104" s="76">
        <f t="shared" ref="P104:P114" si="239">N104/O104</f>
        <v>1401.3429330231129</v>
      </c>
      <c r="Q104" s="77">
        <f t="shared" ref="Q104:Q114" si="240">SUM(N104-S104)/ABS(S104)</f>
        <v>0.47941258186650604</v>
      </c>
      <c r="R104" s="78">
        <f t="shared" ref="R104:R114" si="241">SUM(N104-X104)/ABS(X104)</f>
        <v>0.35736419360577065</v>
      </c>
      <c r="S104" s="74">
        <v>2100746.1800000002</v>
      </c>
      <c r="T104" s="75">
        <v>2135.2299999999996</v>
      </c>
      <c r="U104" s="76">
        <v>983.85006767420873</v>
      </c>
      <c r="V104" s="77">
        <v>-8.2497870950071703E-2</v>
      </c>
      <c r="W104" s="77">
        <v>-0.10578509421258071</v>
      </c>
      <c r="X104" s="74">
        <v>2289636.2999999998</v>
      </c>
      <c r="Y104" s="75">
        <v>2105.9464444444448</v>
      </c>
      <c r="Z104" s="76">
        <v>1087.2243717498775</v>
      </c>
      <c r="AA104" s="77">
        <v>-2.5381110871778453E-2</v>
      </c>
      <c r="AB104" s="77">
        <v>-0.37795437442657098</v>
      </c>
      <c r="AC104" s="74">
        <v>2349263.21</v>
      </c>
      <c r="AD104" s="75">
        <v>2037.8927777777774</v>
      </c>
      <c r="AE104" s="76">
        <v>1152.7903899643616</v>
      </c>
      <c r="AF104" s="77">
        <v>-0.3617550075087943</v>
      </c>
      <c r="AG104" s="77">
        <v>-0.2375056002492886</v>
      </c>
      <c r="AH104" s="74">
        <v>3680817.3</v>
      </c>
      <c r="AI104" s="75">
        <v>1958.6499999999996</v>
      </c>
      <c r="AJ104" s="76">
        <f t="shared" ref="AJ104:AJ114" si="242">AH104/AI104</f>
        <v>1879.2624001225336</v>
      </c>
      <c r="AK104" s="77">
        <f t="shared" ref="AK104:AK114" si="243">SUM(AH104-AM104)/ABS(AM104)</f>
        <v>0.19467353245426003</v>
      </c>
      <c r="AL104" s="78">
        <f t="shared" ref="AL104:AL114" si="244">SUM(AH104-AR104)/ABS(AR104)</f>
        <v>0.41565182033284437</v>
      </c>
      <c r="AM104" s="74">
        <v>3081023.56</v>
      </c>
      <c r="AN104" s="75">
        <v>1825.1288888888892</v>
      </c>
      <c r="AO104" s="76">
        <f t="shared" ref="AO104:AO114" si="245">AM104/AN104</f>
        <v>1688.112866305941</v>
      </c>
      <c r="AP104" s="77">
        <f t="shared" ref="AP104:AP114" si="246">SUM(AM104-AR104)/ABS(AR104)</f>
        <v>0.18496960205071325</v>
      </c>
      <c r="AQ104" s="78">
        <f t="shared" ref="AQ104:AQ114" si="247">SUM(AM104-AW104)/ABS(AW104)</f>
        <v>0.70080911911121213</v>
      </c>
      <c r="AR104" s="74">
        <v>2600086.58</v>
      </c>
      <c r="AS104" s="75">
        <v>1827.0899999999997</v>
      </c>
      <c r="AT104" s="79">
        <f t="shared" ref="AT104:AT114" si="248">AR104/AS104</f>
        <v>1423.0752617550315</v>
      </c>
      <c r="AU104" s="77">
        <f t="shared" ref="AU104:AU114" si="249">SUM(AR104-AW104)/ABS(AW104)</f>
        <v>0.43531877625196874</v>
      </c>
      <c r="AV104" s="78">
        <f t="shared" ref="AV104:AV114" si="250">SUM(AR104-BA104)/ABS(BA104)</f>
        <v>1.3486159276834651</v>
      </c>
      <c r="AW104" s="74">
        <v>1811504.61</v>
      </c>
      <c r="AX104" s="75">
        <v>1763.91</v>
      </c>
      <c r="AY104" s="79">
        <f t="shared" ref="AY104:AY113" si="251">AW104/AX104</f>
        <v>1026.9824480840859</v>
      </c>
      <c r="AZ104" s="78">
        <f t="shared" ref="AZ104:AZ114" si="252">SUM(AW104-BA104)/ABS(BA104)</f>
        <v>0.63630265732075109</v>
      </c>
      <c r="BA104" s="74">
        <v>1107071.8500000001</v>
      </c>
    </row>
    <row r="105" spans="1:58">
      <c r="A105" s="62"/>
      <c r="B105" s="73" t="s">
        <v>176</v>
      </c>
      <c r="C105" s="73" t="s">
        <v>177</v>
      </c>
      <c r="D105" s="74">
        <v>7162680.7000000002</v>
      </c>
      <c r="E105" s="75">
        <v>2904.1099999999997</v>
      </c>
      <c r="F105" s="76">
        <f t="shared" si="233"/>
        <v>2466.3944203215447</v>
      </c>
      <c r="G105" s="77">
        <f t="shared" si="234"/>
        <v>0.41010874120056506</v>
      </c>
      <c r="H105" s="77">
        <f t="shared" si="235"/>
        <v>0.91457646122415837</v>
      </c>
      <c r="I105" s="74">
        <v>5079523.6500000004</v>
      </c>
      <c r="J105" s="75">
        <v>2894.08</v>
      </c>
      <c r="K105" s="76">
        <f t="shared" si="236"/>
        <v>1755.1427914915969</v>
      </c>
      <c r="L105" s="77">
        <f t="shared" si="237"/>
        <v>0.35775093457976154</v>
      </c>
      <c r="M105" s="77">
        <f t="shared" si="238"/>
        <v>0.54165130612054313</v>
      </c>
      <c r="N105" s="74">
        <v>3741130.66</v>
      </c>
      <c r="O105" s="75">
        <v>2783.4800000000005</v>
      </c>
      <c r="P105" s="76">
        <f t="shared" si="239"/>
        <v>1344.0479759150414</v>
      </c>
      <c r="Q105" s="77">
        <f t="shared" si="240"/>
        <v>0.13544484990371278</v>
      </c>
      <c r="R105" s="78">
        <f t="shared" si="241"/>
        <v>0.4863986795233346</v>
      </c>
      <c r="S105" s="74">
        <v>3294858.98</v>
      </c>
      <c r="T105" s="75">
        <v>2707.9300000000007</v>
      </c>
      <c r="U105" s="76">
        <v>1216.7445170296128</v>
      </c>
      <c r="V105" s="77">
        <v>0.30908927866411406</v>
      </c>
      <c r="W105" s="77">
        <v>0.36395694129429579</v>
      </c>
      <c r="X105" s="74">
        <v>2516909.2999999998</v>
      </c>
      <c r="Y105" s="75">
        <v>2620.6016666666674</v>
      </c>
      <c r="Z105" s="76">
        <v>960.43184739382332</v>
      </c>
      <c r="AA105" s="77">
        <v>4.1912850043484058E-2</v>
      </c>
      <c r="AB105" s="77">
        <v>-9.9971450509029489E-2</v>
      </c>
      <c r="AC105" s="74">
        <v>2415662.02</v>
      </c>
      <c r="AD105" s="75">
        <v>2621.885555555556</v>
      </c>
      <c r="AE105" s="76">
        <v>921.34533289655394</v>
      </c>
      <c r="AF105" s="77">
        <v>-0.13617674505750843</v>
      </c>
      <c r="AG105" s="77">
        <v>-2.5557915690108336E-2</v>
      </c>
      <c r="AH105" s="74">
        <v>2796477.18</v>
      </c>
      <c r="AI105" s="75">
        <v>2572.9199999999996</v>
      </c>
      <c r="AJ105" s="76">
        <f t="shared" si="242"/>
        <v>1086.8885079986944</v>
      </c>
      <c r="AK105" s="77">
        <f t="shared" si="243"/>
        <v>0.12805724867266333</v>
      </c>
      <c r="AL105" s="78">
        <f t="shared" si="244"/>
        <v>0.41599900532410367</v>
      </c>
      <c r="AM105" s="74">
        <v>2479020.62</v>
      </c>
      <c r="AN105" s="75">
        <v>2381.0100000000002</v>
      </c>
      <c r="AO105" s="76">
        <f t="shared" si="245"/>
        <v>1041.1634642441652</v>
      </c>
      <c r="AP105" s="77">
        <f t="shared" si="246"/>
        <v>0.25525455998820012</v>
      </c>
      <c r="AQ105" s="78">
        <f t="shared" si="247"/>
        <v>0.40424232863245557</v>
      </c>
      <c r="AR105" s="74">
        <v>1974914.65</v>
      </c>
      <c r="AS105" s="75">
        <v>2422.13</v>
      </c>
      <c r="AT105" s="79">
        <f t="shared" si="248"/>
        <v>815.36277986730681</v>
      </c>
      <c r="AU105" s="77">
        <f t="shared" si="249"/>
        <v>0.11869127856078532</v>
      </c>
      <c r="AV105" s="78">
        <f t="shared" si="250"/>
        <v>8.7204470121782118E-2</v>
      </c>
      <c r="AW105" s="74">
        <v>1765379.5</v>
      </c>
      <c r="AX105" s="75">
        <v>2287.98</v>
      </c>
      <c r="AY105" s="79">
        <f t="shared" si="251"/>
        <v>771.58869395711497</v>
      </c>
      <c r="AZ105" s="78">
        <f t="shared" si="252"/>
        <v>-2.8146110586927512E-2</v>
      </c>
      <c r="BA105" s="74">
        <v>1816507.11</v>
      </c>
    </row>
    <row r="106" spans="1:58">
      <c r="A106" s="62"/>
      <c r="B106" s="73" t="s">
        <v>178</v>
      </c>
      <c r="C106" s="73" t="s">
        <v>179</v>
      </c>
      <c r="D106" s="74">
        <v>2429496.94</v>
      </c>
      <c r="E106" s="75">
        <v>982.63999999999987</v>
      </c>
      <c r="F106" s="76">
        <f t="shared" si="233"/>
        <v>2472.4181185378166</v>
      </c>
      <c r="G106" s="77">
        <f t="shared" si="234"/>
        <v>0.29027917422474953</v>
      </c>
      <c r="H106" s="77">
        <f t="shared" si="235"/>
        <v>1.0221137203397803</v>
      </c>
      <c r="I106" s="74">
        <v>1882923.47</v>
      </c>
      <c r="J106" s="75">
        <v>972.81499999999983</v>
      </c>
      <c r="K106" s="76">
        <f t="shared" si="236"/>
        <v>1935.5411563349664</v>
      </c>
      <c r="L106" s="77">
        <f t="shared" si="237"/>
        <v>0.56719085352574627</v>
      </c>
      <c r="M106" s="77">
        <f t="shared" si="238"/>
        <v>0.59742617629238182</v>
      </c>
      <c r="N106" s="74">
        <v>1201464.05</v>
      </c>
      <c r="O106" s="75">
        <v>966.53</v>
      </c>
      <c r="P106" s="76">
        <f t="shared" si="239"/>
        <v>1243.0695891488108</v>
      </c>
      <c r="Q106" s="77">
        <f t="shared" si="240"/>
        <v>1.9292687102285259E-2</v>
      </c>
      <c r="R106" s="78">
        <f t="shared" si="241"/>
        <v>-0.26035419376268654</v>
      </c>
      <c r="S106" s="74">
        <v>1178723.31</v>
      </c>
      <c r="T106" s="75">
        <v>969.75000000000011</v>
      </c>
      <c r="U106" s="76">
        <v>1215.4919412219642</v>
      </c>
      <c r="V106" s="77">
        <v>-0.27435385773243504</v>
      </c>
      <c r="W106" s="77">
        <v>-0.4180206942949381</v>
      </c>
      <c r="X106" s="74">
        <v>1624377.56</v>
      </c>
      <c r="Y106" s="75">
        <v>995.55555555555566</v>
      </c>
      <c r="Z106" s="76">
        <v>1631.6292455357143</v>
      </c>
      <c r="AA106" s="77">
        <v>-0.19798470383038197</v>
      </c>
      <c r="AB106" s="77">
        <v>-0.20379357507436743</v>
      </c>
      <c r="AC106" s="74">
        <v>2025369.8</v>
      </c>
      <c r="AD106" s="75">
        <v>991.2861111111115</v>
      </c>
      <c r="AE106" s="76">
        <v>2043.1737893813586</v>
      </c>
      <c r="AF106" s="77">
        <v>-7.2428434616251302E-3</v>
      </c>
      <c r="AG106" s="77">
        <v>0.10507421537346806</v>
      </c>
      <c r="AH106" s="74">
        <v>2040146.26</v>
      </c>
      <c r="AI106" s="75">
        <v>956.88000000000011</v>
      </c>
      <c r="AJ106" s="76">
        <f t="shared" si="242"/>
        <v>2132.0816194298131</v>
      </c>
      <c r="AK106" s="77">
        <f t="shared" si="243"/>
        <v>0.11313648871263673</v>
      </c>
      <c r="AL106" s="78">
        <f t="shared" si="244"/>
        <v>0.46388551611442663</v>
      </c>
      <c r="AM106" s="74">
        <v>1832790.75</v>
      </c>
      <c r="AN106" s="75">
        <v>924.8077777777778</v>
      </c>
      <c r="AO106" s="76">
        <f t="shared" si="245"/>
        <v>1981.8072404235354</v>
      </c>
      <c r="AP106" s="77">
        <f t="shared" si="246"/>
        <v>0.31509974828642778</v>
      </c>
      <c r="AQ106" s="78">
        <f t="shared" si="247"/>
        <v>0.83989905279856314</v>
      </c>
      <c r="AR106" s="74">
        <v>1393651.51</v>
      </c>
      <c r="AS106" s="75">
        <v>951</v>
      </c>
      <c r="AT106" s="79">
        <f t="shared" si="248"/>
        <v>1465.4590010515246</v>
      </c>
      <c r="AU106" s="77">
        <f t="shared" si="249"/>
        <v>0.39905665345609542</v>
      </c>
      <c r="AV106" s="78">
        <f t="shared" si="250"/>
        <v>0.41957197147739578</v>
      </c>
      <c r="AW106" s="74">
        <v>996136.58</v>
      </c>
      <c r="AX106" s="75">
        <v>922.89</v>
      </c>
      <c r="AY106" s="79">
        <f t="shared" si="251"/>
        <v>1079.3665333896781</v>
      </c>
      <c r="AZ106" s="78">
        <f t="shared" si="252"/>
        <v>1.466367925174529E-2</v>
      </c>
      <c r="BA106" s="74">
        <v>981740.65</v>
      </c>
    </row>
    <row r="107" spans="1:58">
      <c r="A107" s="62"/>
      <c r="B107" s="73" t="s">
        <v>180</v>
      </c>
      <c r="C107" s="73" t="s">
        <v>181</v>
      </c>
      <c r="D107" s="74">
        <v>1457029.38</v>
      </c>
      <c r="E107" s="75">
        <v>201.29</v>
      </c>
      <c r="F107" s="76">
        <f t="shared" si="233"/>
        <v>7238.458840478911</v>
      </c>
      <c r="G107" s="77">
        <f t="shared" si="234"/>
        <v>0.15622825221760814</v>
      </c>
      <c r="H107" s="77">
        <f t="shared" si="235"/>
        <v>0.27866827480166684</v>
      </c>
      <c r="I107" s="74">
        <v>1260157.22</v>
      </c>
      <c r="J107" s="75">
        <v>199.61999999999998</v>
      </c>
      <c r="K107" s="76">
        <f t="shared" si="236"/>
        <v>6312.7803827271819</v>
      </c>
      <c r="L107" s="77">
        <f t="shared" si="237"/>
        <v>0.1058960653739629</v>
      </c>
      <c r="M107" s="77">
        <f t="shared" si="238"/>
        <v>0.30051143971875299</v>
      </c>
      <c r="N107" s="74">
        <v>1139489.74</v>
      </c>
      <c r="O107" s="75">
        <v>191.94</v>
      </c>
      <c r="P107" s="76">
        <f t="shared" si="239"/>
        <v>5936.6976138376576</v>
      </c>
      <c r="Q107" s="77">
        <f t="shared" si="240"/>
        <v>0.17597980537075172</v>
      </c>
      <c r="R107" s="78">
        <f t="shared" si="241"/>
        <v>0.13070658088566728</v>
      </c>
      <c r="S107" s="74">
        <v>968970.5</v>
      </c>
      <c r="T107" s="75">
        <v>198.33999999999997</v>
      </c>
      <c r="U107" s="76">
        <v>4885.4013310476967</v>
      </c>
      <c r="V107" s="77">
        <v>-3.8498300972788502E-2</v>
      </c>
      <c r="W107" s="77">
        <v>4.6146269023828679E-2</v>
      </c>
      <c r="X107" s="74">
        <v>1007767.85</v>
      </c>
      <c r="Y107" s="75">
        <v>198.08199999999999</v>
      </c>
      <c r="Z107" s="76">
        <v>5087.6296180369745</v>
      </c>
      <c r="AA107" s="77">
        <v>8.8033718590674742E-2</v>
      </c>
      <c r="AB107" s="77">
        <v>0.44902583477794789</v>
      </c>
      <c r="AC107" s="74">
        <v>926228.51</v>
      </c>
      <c r="AD107" s="75">
        <v>192.58499999999998</v>
      </c>
      <c r="AE107" s="76">
        <v>4809.4530207440876</v>
      </c>
      <c r="AF107" s="77">
        <v>0.3317839420039892</v>
      </c>
      <c r="AG107" s="77">
        <v>0.96503555773235505</v>
      </c>
      <c r="AH107" s="74">
        <v>695479.56</v>
      </c>
      <c r="AI107" s="75">
        <v>177.04</v>
      </c>
      <c r="AJ107" s="76">
        <f t="shared" si="242"/>
        <v>3928.3752824220519</v>
      </c>
      <c r="AK107" s="77">
        <f t="shared" si="243"/>
        <v>0.47549125331507341</v>
      </c>
      <c r="AL107" s="78">
        <f t="shared" si="244"/>
        <v>0.37704288980081979</v>
      </c>
      <c r="AM107" s="74">
        <v>471354.58</v>
      </c>
      <c r="AN107" s="75">
        <v>167.4</v>
      </c>
      <c r="AO107" s="76">
        <f t="shared" si="245"/>
        <v>2815.7382317801671</v>
      </c>
      <c r="AP107" s="77">
        <f t="shared" si="246"/>
        <v>-6.6722431117815062E-2</v>
      </c>
      <c r="AQ107" s="78">
        <f t="shared" si="247"/>
        <v>-2.7104198780155086E-2</v>
      </c>
      <c r="AR107" s="74">
        <v>505052.94</v>
      </c>
      <c r="AS107" s="75">
        <v>167.11</v>
      </c>
      <c r="AT107" s="79">
        <f t="shared" si="248"/>
        <v>3022.278379510502</v>
      </c>
      <c r="AU107" s="77">
        <f t="shared" si="249"/>
        <v>4.245064240117969E-2</v>
      </c>
      <c r="AV107" s="78">
        <f t="shared" si="250"/>
        <v>0.84129825846755291</v>
      </c>
      <c r="AW107" s="74">
        <v>484486.19</v>
      </c>
      <c r="AX107" s="75">
        <v>159.72999999999999</v>
      </c>
      <c r="AY107" s="79">
        <f t="shared" si="251"/>
        <v>3033.1571401740439</v>
      </c>
      <c r="AZ107" s="78">
        <f t="shared" si="252"/>
        <v>0.76631696847181985</v>
      </c>
      <c r="BA107" s="74">
        <v>274291.76</v>
      </c>
    </row>
    <row r="108" spans="1:58">
      <c r="A108" s="62"/>
      <c r="B108" s="73" t="s">
        <v>182</v>
      </c>
      <c r="C108" s="73" t="s">
        <v>183</v>
      </c>
      <c r="D108" s="74">
        <v>905852.93</v>
      </c>
      <c r="E108" s="75">
        <v>506.73</v>
      </c>
      <c r="F108" s="76">
        <f t="shared" si="233"/>
        <v>1787.6441694788152</v>
      </c>
      <c r="G108" s="77">
        <f t="shared" si="234"/>
        <v>0.27795083232512607</v>
      </c>
      <c r="H108" s="77">
        <f t="shared" si="235"/>
        <v>0.4486111320779822</v>
      </c>
      <c r="I108" s="74">
        <v>708832.38</v>
      </c>
      <c r="J108" s="75">
        <v>474.41999999999996</v>
      </c>
      <c r="K108" s="76">
        <f t="shared" si="236"/>
        <v>1494.1030732262554</v>
      </c>
      <c r="L108" s="77">
        <f t="shared" si="237"/>
        <v>0.13354214844271731</v>
      </c>
      <c r="M108" s="77">
        <f t="shared" si="238"/>
        <v>0.13832636763914241</v>
      </c>
      <c r="N108" s="74">
        <v>625325.12</v>
      </c>
      <c r="O108" s="75">
        <v>523.19999999999993</v>
      </c>
      <c r="P108" s="76">
        <f t="shared" si="239"/>
        <v>1195.193272171254</v>
      </c>
      <c r="Q108" s="77">
        <f t="shared" si="240"/>
        <v>4.2205922408776507E-3</v>
      </c>
      <c r="R108" s="78">
        <f t="shared" si="241"/>
        <v>-0.20248892023199611</v>
      </c>
      <c r="S108" s="74">
        <v>622696.97</v>
      </c>
      <c r="T108" s="75">
        <v>449.89000000000004</v>
      </c>
      <c r="U108" s="76">
        <v>1384.1093822934492</v>
      </c>
      <c r="V108" s="77">
        <v>-0.20584074263166605</v>
      </c>
      <c r="W108" s="77">
        <v>-9.1768999458719663E-2</v>
      </c>
      <c r="X108" s="74">
        <v>784095.84</v>
      </c>
      <c r="Y108" s="75">
        <v>465.46733333333339</v>
      </c>
      <c r="Z108" s="76">
        <v>1684.5346254158901</v>
      </c>
      <c r="AA108" s="77">
        <v>0.14363837242287475</v>
      </c>
      <c r="AB108" s="77">
        <v>0.5927961759363114</v>
      </c>
      <c r="AC108" s="74">
        <v>685615.19</v>
      </c>
      <c r="AD108" s="75">
        <v>431.89666666666653</v>
      </c>
      <c r="AE108" s="76">
        <v>1587.4519136521858</v>
      </c>
      <c r="AF108" s="77">
        <v>0.39274460733760247</v>
      </c>
      <c r="AG108" s="77">
        <v>0.66136952893342016</v>
      </c>
      <c r="AH108" s="74">
        <v>492276.32</v>
      </c>
      <c r="AI108" s="75">
        <v>471.23999999999995</v>
      </c>
      <c r="AJ108" s="76">
        <f t="shared" si="242"/>
        <v>1044.6403531109415</v>
      </c>
      <c r="AK108" s="77">
        <f t="shared" si="243"/>
        <v>0.19287450131243111</v>
      </c>
      <c r="AL108" s="78">
        <f t="shared" si="244"/>
        <v>0.46816909671822637</v>
      </c>
      <c r="AM108" s="74">
        <v>412680.73</v>
      </c>
      <c r="AN108" s="75">
        <v>499.38555555555553</v>
      </c>
      <c r="AO108" s="76">
        <f t="shared" si="245"/>
        <v>826.37698549550896</v>
      </c>
      <c r="AP108" s="77">
        <f t="shared" si="246"/>
        <v>0.23078253001712176</v>
      </c>
      <c r="AQ108" s="78">
        <f t="shared" si="247"/>
        <v>-1.0129318119715354E-2</v>
      </c>
      <c r="AR108" s="74">
        <v>335299.46999999997</v>
      </c>
      <c r="AS108" s="75">
        <v>475.7</v>
      </c>
      <c r="AT108" s="79">
        <f t="shared" si="248"/>
        <v>704.85488753416018</v>
      </c>
      <c r="AU108" s="77">
        <f t="shared" si="249"/>
        <v>-0.1957387615288021</v>
      </c>
      <c r="AV108" s="78">
        <f t="shared" si="250"/>
        <v>-0.52346870590737304</v>
      </c>
      <c r="AW108" s="74">
        <v>416903.67999999999</v>
      </c>
      <c r="AX108" s="75">
        <v>483.47</v>
      </c>
      <c r="AY108" s="79">
        <f t="shared" si="251"/>
        <v>862.31551078660516</v>
      </c>
      <c r="AZ108" s="78">
        <f t="shared" si="252"/>
        <v>-0.40749190524405404</v>
      </c>
      <c r="BA108" s="74">
        <v>703625.29</v>
      </c>
    </row>
    <row r="109" spans="1:58">
      <c r="A109" s="62"/>
      <c r="B109" s="73" t="s">
        <v>184</v>
      </c>
      <c r="C109" s="73" t="s">
        <v>185</v>
      </c>
      <c r="D109" s="74">
        <v>3580163.66</v>
      </c>
      <c r="E109" s="75">
        <v>1716.3999999999999</v>
      </c>
      <c r="F109" s="76">
        <f t="shared" si="233"/>
        <v>2085.8562456303894</v>
      </c>
      <c r="G109" s="77">
        <f t="shared" si="234"/>
        <v>8.6502925920290852E-2</v>
      </c>
      <c r="H109" s="77">
        <f t="shared" si="235"/>
        <v>0.18663533040807734</v>
      </c>
      <c r="I109" s="74">
        <v>3295125.65</v>
      </c>
      <c r="J109" s="75">
        <v>1678.6299999999999</v>
      </c>
      <c r="K109" s="76">
        <f t="shared" si="236"/>
        <v>1962.9850830736971</v>
      </c>
      <c r="L109" s="77">
        <f t="shared" si="237"/>
        <v>9.216027136141601E-2</v>
      </c>
      <c r="M109" s="77">
        <f t="shared" si="238"/>
        <v>2.055567599064257E-2</v>
      </c>
      <c r="N109" s="74">
        <v>3017071.52</v>
      </c>
      <c r="O109" s="75">
        <v>1597.54</v>
      </c>
      <c r="P109" s="76">
        <f t="shared" si="239"/>
        <v>1888.5733815741703</v>
      </c>
      <c r="Q109" s="77">
        <f t="shared" si="240"/>
        <v>-6.5562351285233814E-2</v>
      </c>
      <c r="R109" s="78">
        <f t="shared" si="241"/>
        <v>7.6573448213878709E-2</v>
      </c>
      <c r="S109" s="74">
        <v>3228756.38</v>
      </c>
      <c r="T109" s="75">
        <v>1557.5</v>
      </c>
      <c r="U109" s="76">
        <v>2073.0378041733547</v>
      </c>
      <c r="V109" s="77">
        <v>0.15210838272046012</v>
      </c>
      <c r="W109" s="77">
        <v>0.27033750956661107</v>
      </c>
      <c r="X109" s="74">
        <v>2802476.25</v>
      </c>
      <c r="Y109" s="75">
        <v>1563.2235555555551</v>
      </c>
      <c r="Z109" s="76">
        <v>1792.7546191587587</v>
      </c>
      <c r="AA109" s="77">
        <v>0.10261979568882043</v>
      </c>
      <c r="AB109" s="77">
        <v>0.31671648110047129</v>
      </c>
      <c r="AC109" s="74">
        <v>2541652.4</v>
      </c>
      <c r="AD109" s="75">
        <v>1515.6683333333333</v>
      </c>
      <c r="AE109" s="76">
        <v>1676.9185870699505</v>
      </c>
      <c r="AF109" s="77">
        <v>0.19417090664321146</v>
      </c>
      <c r="AG109" s="77">
        <v>0.14633114687142146</v>
      </c>
      <c r="AH109" s="74">
        <v>2128382.4500000002</v>
      </c>
      <c r="AI109" s="75">
        <v>1489.8200000000002</v>
      </c>
      <c r="AJ109" s="76">
        <f t="shared" si="242"/>
        <v>1428.6171819414426</v>
      </c>
      <c r="AK109" s="77">
        <f t="shared" si="243"/>
        <v>-4.0061066222310288E-2</v>
      </c>
      <c r="AL109" s="78">
        <f t="shared" si="244"/>
        <v>2.6271271231451388E-2</v>
      </c>
      <c r="AM109" s="74">
        <v>2217206.09</v>
      </c>
      <c r="AN109" s="75">
        <v>1341.9788888888891</v>
      </c>
      <c r="AO109" s="76">
        <f t="shared" si="245"/>
        <v>1652.1914825618217</v>
      </c>
      <c r="AP109" s="77">
        <f t="shared" si="246"/>
        <v>6.9100580380380167E-2</v>
      </c>
      <c r="AQ109" s="78">
        <f t="shared" si="247"/>
        <v>0.32405602296632507</v>
      </c>
      <c r="AR109" s="74">
        <v>2073898.5</v>
      </c>
      <c r="AS109" s="75">
        <v>1400.2900000000004</v>
      </c>
      <c r="AT109" s="79">
        <f t="shared" si="248"/>
        <v>1481.0492826485938</v>
      </c>
      <c r="AU109" s="77">
        <f t="shared" si="249"/>
        <v>0.2384765729855213</v>
      </c>
      <c r="AV109" s="78">
        <f t="shared" si="250"/>
        <v>0.61740220591858896</v>
      </c>
      <c r="AW109" s="74">
        <v>1674556.1</v>
      </c>
      <c r="AX109" s="75">
        <v>1345.58</v>
      </c>
      <c r="AY109" s="79">
        <f t="shared" si="251"/>
        <v>1244.48646680242</v>
      </c>
      <c r="AZ109" s="78">
        <f t="shared" si="252"/>
        <v>0.3059610825093077</v>
      </c>
      <c r="BA109" s="74">
        <v>1282240.43</v>
      </c>
    </row>
    <row r="110" spans="1:58">
      <c r="A110" s="62"/>
      <c r="B110" s="73" t="s">
        <v>186</v>
      </c>
      <c r="C110" s="73" t="s">
        <v>187</v>
      </c>
      <c r="D110" s="74">
        <v>14857190.210000001</v>
      </c>
      <c r="E110" s="75">
        <v>8463.5500000000011</v>
      </c>
      <c r="F110" s="76">
        <f t="shared" si="233"/>
        <v>1755.432437924984</v>
      </c>
      <c r="G110" s="77">
        <f t="shared" si="234"/>
        <v>0.50244720659792586</v>
      </c>
      <c r="H110" s="77">
        <f t="shared" si="235"/>
        <v>1.0504887307061048</v>
      </c>
      <c r="I110" s="74">
        <v>9888660.4100000001</v>
      </c>
      <c r="J110" s="75">
        <v>8257.15</v>
      </c>
      <c r="K110" s="76">
        <f t="shared" si="236"/>
        <v>1197.58759499343</v>
      </c>
      <c r="L110" s="77">
        <f t="shared" si="237"/>
        <v>0.36476591104265133</v>
      </c>
      <c r="M110" s="77">
        <f t="shared" si="238"/>
        <v>1.7142428886864516</v>
      </c>
      <c r="N110" s="74">
        <v>7245682.4500000002</v>
      </c>
      <c r="O110" s="75">
        <v>8048.52</v>
      </c>
      <c r="P110" s="76">
        <f t="shared" si="239"/>
        <v>900.25028825175309</v>
      </c>
      <c r="Q110" s="77">
        <f t="shared" si="240"/>
        <v>0.98879739501467279</v>
      </c>
      <c r="R110" s="78">
        <f t="shared" si="241"/>
        <v>0.53550368964054762</v>
      </c>
      <c r="S110" s="74">
        <v>3643248.16</v>
      </c>
      <c r="T110" s="75">
        <v>7725.2900000000009</v>
      </c>
      <c r="U110" s="76">
        <v>471.60018070519033</v>
      </c>
      <c r="V110" s="77">
        <v>-0.22792352127491641</v>
      </c>
      <c r="W110" s="77">
        <v>-0.20259801478859088</v>
      </c>
      <c r="X110" s="74">
        <v>4718765.9000000004</v>
      </c>
      <c r="Y110" s="75">
        <v>7621.6186666666663</v>
      </c>
      <c r="Z110" s="76">
        <v>619.12909926045461</v>
      </c>
      <c r="AA110" s="77">
        <v>3.2801810680912216E-2</v>
      </c>
      <c r="AB110" s="77">
        <v>2.4143164563826137E-2</v>
      </c>
      <c r="AC110" s="74">
        <v>4568897.78</v>
      </c>
      <c r="AD110" s="75">
        <v>7577.5677777777764</v>
      </c>
      <c r="AE110" s="76">
        <v>602.95043396363928</v>
      </c>
      <c r="AF110" s="77">
        <v>-8.3836473053601149E-3</v>
      </c>
      <c r="AG110" s="77">
        <v>-0.12643581177374461</v>
      </c>
      <c r="AH110" s="74">
        <v>4607525.6500000004</v>
      </c>
      <c r="AI110" s="75">
        <v>7468.130000000001</v>
      </c>
      <c r="AJ110" s="76">
        <f t="shared" si="242"/>
        <v>616.95841529271718</v>
      </c>
      <c r="AK110" s="77">
        <f t="shared" si="243"/>
        <v>-0.11905023968956036</v>
      </c>
      <c r="AL110" s="78">
        <f t="shared" si="244"/>
        <v>-0.14979404435879612</v>
      </c>
      <c r="AM110" s="74">
        <v>5230179.8099999996</v>
      </c>
      <c r="AN110" s="75">
        <v>7234.08</v>
      </c>
      <c r="AO110" s="76">
        <f t="shared" si="245"/>
        <v>722.99170177824953</v>
      </c>
      <c r="AP110" s="77">
        <f t="shared" si="246"/>
        <v>-3.4898476683167354E-2</v>
      </c>
      <c r="AQ110" s="78">
        <f t="shared" si="247"/>
        <v>4.6678245638653658E-2</v>
      </c>
      <c r="AR110" s="74">
        <v>5419305.3099999996</v>
      </c>
      <c r="AS110" s="75">
        <v>7150.630000000001</v>
      </c>
      <c r="AT110" s="79">
        <f t="shared" si="248"/>
        <v>757.87802053805035</v>
      </c>
      <c r="AU110" s="77">
        <f t="shared" si="249"/>
        <v>8.4526570884957811E-2</v>
      </c>
      <c r="AV110" s="78">
        <f t="shared" si="250"/>
        <v>0.43880859225180946</v>
      </c>
      <c r="AW110" s="74">
        <v>4996931.8</v>
      </c>
      <c r="AX110" s="75">
        <v>6950.31</v>
      </c>
      <c r="AY110" s="79">
        <f t="shared" si="251"/>
        <v>718.9509244911377</v>
      </c>
      <c r="AZ110" s="78">
        <f t="shared" si="252"/>
        <v>0.32666974777553187</v>
      </c>
      <c r="BA110" s="74">
        <v>3766522.76</v>
      </c>
    </row>
    <row r="111" spans="1:58">
      <c r="A111" s="62"/>
      <c r="B111" s="73" t="s">
        <v>188</v>
      </c>
      <c r="C111" s="73" t="s">
        <v>189</v>
      </c>
      <c r="D111" s="74">
        <v>8352574.4100000001</v>
      </c>
      <c r="E111" s="75">
        <v>2373.2500000000005</v>
      </c>
      <c r="F111" s="76">
        <f t="shared" si="233"/>
        <v>3519.4667270620453</v>
      </c>
      <c r="G111" s="77">
        <f t="shared" si="234"/>
        <v>0.23417231839288796</v>
      </c>
      <c r="H111" s="77">
        <f t="shared" si="235"/>
        <v>0.35169877747593381</v>
      </c>
      <c r="I111" s="74">
        <v>6767753.8099999996</v>
      </c>
      <c r="J111" s="75">
        <v>2401.7400000000002</v>
      </c>
      <c r="K111" s="76">
        <f t="shared" si="236"/>
        <v>2817.8544763379878</v>
      </c>
      <c r="L111" s="77">
        <f t="shared" si="237"/>
        <v>9.5226944675024155E-2</v>
      </c>
      <c r="M111" s="77">
        <f t="shared" si="238"/>
        <v>0.47649632862094154</v>
      </c>
      <c r="N111" s="74">
        <v>6179316.3899999997</v>
      </c>
      <c r="O111" s="75">
        <v>2358.6800000000003</v>
      </c>
      <c r="P111" s="76">
        <f t="shared" si="239"/>
        <v>2619.8197254396523</v>
      </c>
      <c r="Q111" s="77">
        <f t="shared" si="240"/>
        <v>0.3481190686548053</v>
      </c>
      <c r="R111" s="78">
        <f t="shared" si="241"/>
        <v>0.30667801899349456</v>
      </c>
      <c r="S111" s="74">
        <v>4583657.7300000004</v>
      </c>
      <c r="T111" s="75">
        <v>2224.48</v>
      </c>
      <c r="U111" s="76">
        <v>2060.5524572034815</v>
      </c>
      <c r="V111" s="77">
        <v>-3.0739903191683147E-2</v>
      </c>
      <c r="W111" s="77">
        <v>0.27033220755961368</v>
      </c>
      <c r="X111" s="74">
        <v>4729027.58</v>
      </c>
      <c r="Y111" s="75">
        <v>2224.3018888888892</v>
      </c>
      <c r="Z111" s="76">
        <v>2126.0727258395227</v>
      </c>
      <c r="AA111" s="77">
        <v>0.31062055659022714</v>
      </c>
      <c r="AB111" s="77">
        <v>0.15893696530084295</v>
      </c>
      <c r="AC111" s="74">
        <v>3608235.47</v>
      </c>
      <c r="AD111" s="75">
        <v>2249.0183333333343</v>
      </c>
      <c r="AE111" s="76">
        <v>1604.3601852956581</v>
      </c>
      <c r="AF111" s="77">
        <v>-0.11573417685742045</v>
      </c>
      <c r="AG111" s="77">
        <v>0.68522193197684123</v>
      </c>
      <c r="AH111" s="74">
        <v>4080487.31</v>
      </c>
      <c r="AI111" s="75">
        <v>2227.25</v>
      </c>
      <c r="AJ111" s="76">
        <f t="shared" si="242"/>
        <v>1832.0742215736896</v>
      </c>
      <c r="AK111" s="77">
        <f t="shared" si="243"/>
        <v>0.90578657217323555</v>
      </c>
      <c r="AL111" s="78">
        <f t="shared" si="244"/>
        <v>3.281767595551317</v>
      </c>
      <c r="AM111" s="74">
        <v>2141104.0299999998</v>
      </c>
      <c r="AN111" s="75">
        <v>2225.7855555555557</v>
      </c>
      <c r="AO111" s="76">
        <f t="shared" si="245"/>
        <v>961.95431974828352</v>
      </c>
      <c r="AP111" s="77">
        <f t="shared" si="246"/>
        <v>1.2467193641041696</v>
      </c>
      <c r="AQ111" s="78">
        <f t="shared" si="247"/>
        <v>1.9582815250478347</v>
      </c>
      <c r="AR111" s="74">
        <v>952991.31</v>
      </c>
      <c r="AS111" s="75">
        <v>2211.65</v>
      </c>
      <c r="AT111" s="79">
        <f t="shared" si="248"/>
        <v>430.8960775891303</v>
      </c>
      <c r="AU111" s="77">
        <f t="shared" si="249"/>
        <v>0.31671163399946245</v>
      </c>
      <c r="AV111" s="78">
        <f t="shared" si="250"/>
        <v>-0.20626913013990911</v>
      </c>
      <c r="AW111" s="74">
        <v>723766.15</v>
      </c>
      <c r="AX111" s="75">
        <v>2192.27</v>
      </c>
      <c r="AY111" s="79">
        <f t="shared" si="251"/>
        <v>330.14462178472542</v>
      </c>
      <c r="AZ111" s="78">
        <f t="shared" si="252"/>
        <v>-0.39718701546734042</v>
      </c>
      <c r="BA111" s="74">
        <v>1200647.9099999999</v>
      </c>
    </row>
    <row r="112" spans="1:58">
      <c r="A112" s="62"/>
      <c r="B112" s="73" t="s">
        <v>190</v>
      </c>
      <c r="C112" s="73" t="s">
        <v>191</v>
      </c>
      <c r="D112" s="74">
        <v>854749.63</v>
      </c>
      <c r="E112" s="75">
        <v>151.60000000000002</v>
      </c>
      <c r="F112" s="76">
        <f t="shared" si="233"/>
        <v>5638.1901715039567</v>
      </c>
      <c r="G112" s="77">
        <f t="shared" si="234"/>
        <v>0.20837983895368153</v>
      </c>
      <c r="H112" s="77">
        <f t="shared" si="235"/>
        <v>0.48856659325622531</v>
      </c>
      <c r="I112" s="74">
        <v>707351.78</v>
      </c>
      <c r="J112" s="75">
        <v>149</v>
      </c>
      <c r="K112" s="76">
        <f t="shared" si="236"/>
        <v>4747.3273825503356</v>
      </c>
      <c r="L112" s="77">
        <f t="shared" si="237"/>
        <v>0.23186976914903959</v>
      </c>
      <c r="M112" s="77">
        <f t="shared" si="238"/>
        <v>0.19669000117477839</v>
      </c>
      <c r="N112" s="74">
        <v>574209.87</v>
      </c>
      <c r="O112" s="75">
        <v>172.59</v>
      </c>
      <c r="P112" s="76">
        <f t="shared" si="239"/>
        <v>3327.0170345906481</v>
      </c>
      <c r="Q112" s="77">
        <f t="shared" si="240"/>
        <v>-2.8558025251778807E-2</v>
      </c>
      <c r="R112" s="78">
        <f t="shared" si="241"/>
        <v>-0.15297106224498014</v>
      </c>
      <c r="S112" s="74">
        <v>591090.24</v>
      </c>
      <c r="T112" s="75">
        <v>142.20999999999998</v>
      </c>
      <c r="U112" s="76">
        <v>4156.4604458195636</v>
      </c>
      <c r="V112" s="77">
        <v>-0.12807047690671053</v>
      </c>
      <c r="W112" s="77">
        <v>7.5552701924525151E-2</v>
      </c>
      <c r="X112" s="74">
        <v>677910.57</v>
      </c>
      <c r="Y112" s="75">
        <v>132.09066666666669</v>
      </c>
      <c r="Z112" s="76">
        <v>5132.1610156660054</v>
      </c>
      <c r="AA112" s="77">
        <v>0.23353169429205073</v>
      </c>
      <c r="AB112" s="77">
        <v>0.36947710001917716</v>
      </c>
      <c r="AC112" s="74">
        <v>549568.82999999996</v>
      </c>
      <c r="AD112" s="75">
        <v>121.11555555555555</v>
      </c>
      <c r="AE112" s="76">
        <v>4537.5577685222561</v>
      </c>
      <c r="AF112" s="77">
        <v>0.11020827949228196</v>
      </c>
      <c r="AG112" s="77">
        <v>0.37687226477993729</v>
      </c>
      <c r="AH112" s="74">
        <v>495014.17</v>
      </c>
      <c r="AI112" s="75">
        <v>118.24000000000001</v>
      </c>
      <c r="AJ112" s="76">
        <f t="shared" si="242"/>
        <v>4186.520382273342</v>
      </c>
      <c r="AK112" s="77">
        <f t="shared" si="243"/>
        <v>0.24019275501134391</v>
      </c>
      <c r="AL112" s="78">
        <f t="shared" si="244"/>
        <v>0.60512664070456734</v>
      </c>
      <c r="AM112" s="74">
        <v>399142.93</v>
      </c>
      <c r="AN112" s="75">
        <v>119.1</v>
      </c>
      <c r="AO112" s="76">
        <f t="shared" si="245"/>
        <v>3351.3260285474394</v>
      </c>
      <c r="AP112" s="77">
        <f t="shared" si="246"/>
        <v>0.29425577936865582</v>
      </c>
      <c r="AQ112" s="78">
        <f t="shared" si="247"/>
        <v>0.38852680488635127</v>
      </c>
      <c r="AR112" s="74">
        <v>308395.71000000002</v>
      </c>
      <c r="AS112" s="75">
        <v>123.21000000000001</v>
      </c>
      <c r="AT112" s="79">
        <f t="shared" si="248"/>
        <v>2503.0087655222792</v>
      </c>
      <c r="AU112" s="77">
        <f t="shared" si="249"/>
        <v>7.2838017817221018E-2</v>
      </c>
      <c r="AV112" s="78">
        <f t="shared" si="250"/>
        <v>0.38650396748414145</v>
      </c>
      <c r="AW112" s="74">
        <v>287457.84999999998</v>
      </c>
      <c r="AX112" s="75">
        <v>127.55</v>
      </c>
      <c r="AY112" s="79">
        <f t="shared" si="251"/>
        <v>2253.6875735005879</v>
      </c>
      <c r="AZ112" s="78">
        <f t="shared" si="252"/>
        <v>0.29237027813863287</v>
      </c>
      <c r="BA112" s="74">
        <v>222426.85</v>
      </c>
    </row>
    <row r="113" spans="1:56">
      <c r="A113" s="62"/>
      <c r="B113" s="73" t="s">
        <v>192</v>
      </c>
      <c r="C113" s="73" t="s">
        <v>193</v>
      </c>
      <c r="D113" s="74">
        <v>808389.52</v>
      </c>
      <c r="E113" s="75">
        <v>705.70999999999992</v>
      </c>
      <c r="F113" s="76">
        <f t="shared" si="233"/>
        <v>1145.4981791387399</v>
      </c>
      <c r="G113" s="77">
        <f t="shared" si="234"/>
        <v>-0.23295824182489075</v>
      </c>
      <c r="H113" s="77">
        <f t="shared" si="235"/>
        <v>0.15024822789541509</v>
      </c>
      <c r="I113" s="74">
        <v>1053905.49</v>
      </c>
      <c r="J113" s="75">
        <v>730.98099999999999</v>
      </c>
      <c r="K113" s="76">
        <f t="shared" si="236"/>
        <v>1441.7686506215621</v>
      </c>
      <c r="L113" s="77">
        <f t="shared" si="237"/>
        <v>0.49959010136814869</v>
      </c>
      <c r="M113" s="77">
        <f t="shared" si="238"/>
        <v>0.75788487069980981</v>
      </c>
      <c r="N113" s="74">
        <v>702795.71</v>
      </c>
      <c r="O113" s="75">
        <v>696.77</v>
      </c>
      <c r="P113" s="76">
        <f t="shared" si="239"/>
        <v>1008.6480617707421</v>
      </c>
      <c r="Q113" s="77">
        <f t="shared" si="240"/>
        <v>0.17224358115994914</v>
      </c>
      <c r="R113" s="78">
        <f t="shared" si="241"/>
        <v>0.10339317137386243</v>
      </c>
      <c r="S113" s="74">
        <v>599530.43999999994</v>
      </c>
      <c r="T113" s="75">
        <v>626.52</v>
      </c>
      <c r="U113" s="76">
        <v>956.92147098257033</v>
      </c>
      <c r="V113" s="77">
        <v>-5.8733876553163471E-2</v>
      </c>
      <c r="W113" s="77">
        <v>0.1701569273500797</v>
      </c>
      <c r="X113" s="74">
        <v>636940.42000000004</v>
      </c>
      <c r="Y113" s="75">
        <v>639.30700000000013</v>
      </c>
      <c r="Z113" s="76">
        <v>996.29821040595505</v>
      </c>
      <c r="AA113" s="77">
        <v>0.24317331539040682</v>
      </c>
      <c r="AB113" s="77">
        <v>-8.9310846367295679E-2</v>
      </c>
      <c r="AC113" s="74">
        <v>512350.46</v>
      </c>
      <c r="AD113" s="75">
        <v>632.94833333333315</v>
      </c>
      <c r="AE113" s="76">
        <v>809.46648093972942</v>
      </c>
      <c r="AF113" s="77">
        <v>-0.26744795568049096</v>
      </c>
      <c r="AG113" s="77">
        <v>0.57853603307580759</v>
      </c>
      <c r="AH113" s="74">
        <v>699404.86</v>
      </c>
      <c r="AI113" s="75">
        <v>659.13999999999987</v>
      </c>
      <c r="AJ113" s="76">
        <f t="shared" si="242"/>
        <v>1061.0869617987075</v>
      </c>
      <c r="AK113" s="77">
        <f t="shared" si="243"/>
        <v>1.1548448950711208</v>
      </c>
      <c r="AL113" s="78">
        <f t="shared" si="244"/>
        <v>1.1036521843120974</v>
      </c>
      <c r="AM113" s="74">
        <v>324573.18</v>
      </c>
      <c r="AN113" s="75">
        <v>659.00888888888881</v>
      </c>
      <c r="AO113" s="76">
        <f t="shared" si="245"/>
        <v>492.51715033349751</v>
      </c>
      <c r="AP113" s="77">
        <f t="shared" si="246"/>
        <v>-2.3757028116556739E-2</v>
      </c>
      <c r="AQ113" s="78">
        <f t="shared" si="247"/>
        <v>-6.9260697934368051E-2</v>
      </c>
      <c r="AR113" s="74">
        <v>332471.71999999997</v>
      </c>
      <c r="AS113" s="75">
        <v>710.01</v>
      </c>
      <c r="AT113" s="79">
        <f t="shared" si="248"/>
        <v>468.26343290939559</v>
      </c>
      <c r="AU113" s="77">
        <f t="shared" si="249"/>
        <v>-4.6611008865981504E-2</v>
      </c>
      <c r="AV113" s="78">
        <f t="shared" si="250"/>
        <v>-6.0370225152512041E-3</v>
      </c>
      <c r="AW113" s="74">
        <v>348726.2</v>
      </c>
      <c r="AX113" s="75">
        <v>709.97</v>
      </c>
      <c r="AY113" s="79">
        <f t="shared" si="251"/>
        <v>491.18441624293985</v>
      </c>
      <c r="AZ113" s="78">
        <f t="shared" si="252"/>
        <v>4.2557640929406101E-2</v>
      </c>
      <c r="BA113" s="74">
        <v>334491.05</v>
      </c>
    </row>
    <row r="114" spans="1:56" s="82" customFormat="1">
      <c r="A114" s="80"/>
      <c r="B114" s="59"/>
      <c r="C114" s="59" t="s">
        <v>55</v>
      </c>
      <c r="D114" s="47">
        <f>SUM(D104:D113)</f>
        <v>43734500.5</v>
      </c>
      <c r="E114" s="54">
        <f>SUM(E104:E113)</f>
        <v>20302.809999999998</v>
      </c>
      <c r="F114" s="49">
        <f t="shared" si="233"/>
        <v>2154.1107117684696</v>
      </c>
      <c r="G114" s="55">
        <f t="shared" si="234"/>
        <v>0.34783486936529234</v>
      </c>
      <c r="H114" s="55">
        <f t="shared" si="235"/>
        <v>0.58836112797182472</v>
      </c>
      <c r="I114" s="47">
        <f>SUM(I104:I113)</f>
        <v>32447966.359999999</v>
      </c>
      <c r="J114" s="54">
        <f>SUM(J104:J113)</f>
        <v>20000.846000000001</v>
      </c>
      <c r="K114" s="49">
        <f t="shared" si="236"/>
        <v>1622.3296934539667</v>
      </c>
      <c r="L114" s="55">
        <f t="shared" si="237"/>
        <v>0.17845380326137311</v>
      </c>
      <c r="M114" s="55">
        <f t="shared" si="238"/>
        <v>0.55907801022168591</v>
      </c>
      <c r="N114" s="47">
        <f>SUM(N104:N113)</f>
        <v>27534355.84</v>
      </c>
      <c r="O114" s="54">
        <f>SUM(O104:O113)</f>
        <v>19557.030000000002</v>
      </c>
      <c r="P114" s="49">
        <f t="shared" si="239"/>
        <v>1407.9006802157585</v>
      </c>
      <c r="Q114" s="55">
        <f t="shared" si="240"/>
        <v>0.32298610764964619</v>
      </c>
      <c r="R114" s="56">
        <f t="shared" si="241"/>
        <v>0.26374484339709359</v>
      </c>
      <c r="S114" s="47">
        <f>SUM(S104:S113)</f>
        <v>20812278.890000001</v>
      </c>
      <c r="T114" s="54">
        <f>SUM(T104:T113)</f>
        <v>18737.14</v>
      </c>
      <c r="U114" s="49">
        <f t="shared" ref="U114" si="253">S114/T114</f>
        <v>1110.7500338899106</v>
      </c>
      <c r="V114" s="55">
        <f t="shared" ref="V114" si="254">SUM(S114-X114)/ABS(X114)</f>
        <v>-4.4778447717639169E-2</v>
      </c>
      <c r="W114" s="55">
        <f t="shared" ref="W114" si="255">SUM(S114-AC114)/ABS(AC114)</f>
        <v>3.1186646950825962E-2</v>
      </c>
      <c r="X114" s="47">
        <f>SUM(X104:X113)</f>
        <v>21787907.57</v>
      </c>
      <c r="Y114" s="54">
        <f>SUM(Y104:Y113)</f>
        <v>18566.194777777779</v>
      </c>
      <c r="Z114" s="49">
        <f t="shared" ref="Z114" si="256">X114/Y114</f>
        <v>1173.5257456244265</v>
      </c>
      <c r="AA114" s="55">
        <f t="shared" ref="AA114" si="257">SUM(X114-AC114)/ABS(AC114)</f>
        <v>7.9526152322419608E-2</v>
      </c>
      <c r="AB114" s="55">
        <f t="shared" ref="AB114" si="258">SUM(X114-AH114)/ABS(AH114)</f>
        <v>3.3107604247093209E-3</v>
      </c>
      <c r="AC114" s="47">
        <f>SUM(AC104:AC113)</f>
        <v>20182843.669999998</v>
      </c>
      <c r="AD114" s="54">
        <f>SUM(AD104:AD113)</f>
        <v>18371.864444444444</v>
      </c>
      <c r="AE114" s="49">
        <f t="shared" ref="AE114" si="259">AC114/AD114</f>
        <v>1098.5735133759483</v>
      </c>
      <c r="AF114" s="55">
        <f t="shared" ref="AF114" si="260">SUM(AC114-AH114)/ABS(AH114)</f>
        <v>-7.0600783254528524E-2</v>
      </c>
      <c r="AG114" s="55">
        <f t="shared" ref="AG114" si="261">SUM(AC114-AM114)/ABS(AM114)</f>
        <v>8.5736771746680721E-2</v>
      </c>
      <c r="AH114" s="47">
        <f>SUM(AH104:AH113)</f>
        <v>21716011.060000002</v>
      </c>
      <c r="AI114" s="54">
        <f>SUM(AI104:AI113)</f>
        <v>18099.310000000001</v>
      </c>
      <c r="AJ114" s="49">
        <f t="shared" si="242"/>
        <v>1199.8253557732312</v>
      </c>
      <c r="AK114" s="55">
        <f t="shared" si="243"/>
        <v>0.16821356440202853</v>
      </c>
      <c r="AL114" s="56">
        <f t="shared" si="244"/>
        <v>0.36612472152468239</v>
      </c>
      <c r="AM114" s="47">
        <f>SUM(AM104:AM113)</f>
        <v>18589076.280000001</v>
      </c>
      <c r="AN114" s="54">
        <f>SUM(AN104:AN113)</f>
        <v>17377.685555555556</v>
      </c>
      <c r="AO114" s="49">
        <f t="shared" si="245"/>
        <v>1069.7095548524969</v>
      </c>
      <c r="AP114" s="55">
        <f t="shared" si="246"/>
        <v>0.16941350721600146</v>
      </c>
      <c r="AQ114" s="56">
        <f t="shared" si="247"/>
        <v>0.37637232194485443</v>
      </c>
      <c r="AR114" s="47">
        <f>SUM(AR104:AR113)</f>
        <v>15896067.700000003</v>
      </c>
      <c r="AS114" s="54">
        <f>SUM(AS104:AS113)</f>
        <v>17438.82</v>
      </c>
      <c r="AT114" s="81">
        <f t="shared" si="248"/>
        <v>911.53344664375243</v>
      </c>
      <c r="AU114" s="55">
        <f t="shared" si="249"/>
        <v>0.17697658993314996</v>
      </c>
      <c r="AV114" s="56">
        <f t="shared" si="250"/>
        <v>0.35985101263377506</v>
      </c>
      <c r="AW114" s="47">
        <f>SUM(AW104:AW113)</f>
        <v>13505848.66</v>
      </c>
      <c r="AX114" s="54">
        <f>SUM(AX104:AX113)</f>
        <v>16943.66</v>
      </c>
      <c r="AY114" s="81">
        <f>AW114/AX114</f>
        <v>797.10338026140755</v>
      </c>
      <c r="AZ114" s="56">
        <f t="shared" si="252"/>
        <v>0.15537643166803514</v>
      </c>
      <c r="BA114" s="47">
        <f>SUM(BA104:BA113)</f>
        <v>11689565.66</v>
      </c>
    </row>
    <row r="115" spans="1:56" ht="4.5" customHeight="1">
      <c r="A115" s="88"/>
      <c r="C115" s="63"/>
      <c r="D115" s="64"/>
      <c r="E115" s="65"/>
      <c r="F115" s="66"/>
      <c r="G115" s="65"/>
      <c r="H115" s="65"/>
      <c r="I115" s="64"/>
      <c r="J115" s="65"/>
      <c r="K115" s="66"/>
      <c r="L115" s="65"/>
      <c r="M115" s="65"/>
      <c r="N115" s="64"/>
      <c r="O115" s="65"/>
      <c r="P115" s="66"/>
      <c r="Q115" s="65"/>
      <c r="R115" s="65"/>
      <c r="S115" s="64"/>
      <c r="T115" s="65"/>
      <c r="U115" s="66"/>
      <c r="V115" s="65"/>
      <c r="W115" s="65"/>
      <c r="X115" s="64"/>
      <c r="Y115" s="65"/>
      <c r="Z115" s="66"/>
      <c r="AA115" s="65"/>
      <c r="AB115" s="65"/>
      <c r="AC115" s="64"/>
      <c r="AD115" s="65"/>
      <c r="AE115" s="66"/>
      <c r="AF115" s="65"/>
      <c r="AG115" s="65"/>
      <c r="AH115" s="64"/>
      <c r="AI115" s="65"/>
      <c r="AJ115" s="66"/>
      <c r="AK115" s="65"/>
      <c r="AL115" s="65"/>
      <c r="AM115" s="64"/>
      <c r="AN115" s="65"/>
      <c r="AO115" s="66"/>
      <c r="AP115" s="65"/>
      <c r="AQ115" s="65"/>
      <c r="AR115" s="64"/>
      <c r="AS115" s="65"/>
      <c r="AT115" s="66"/>
      <c r="AU115" s="65"/>
      <c r="AV115" s="67"/>
      <c r="AW115" s="64"/>
      <c r="AX115" s="65"/>
      <c r="AY115" s="66"/>
      <c r="AZ115" s="89"/>
      <c r="BA115" s="64"/>
    </row>
    <row r="116" spans="1:56" ht="12.75">
      <c r="A116" s="80" t="s">
        <v>194</v>
      </c>
      <c r="B116" s="73"/>
      <c r="D116" s="83"/>
      <c r="E116" s="84"/>
      <c r="F116" s="85"/>
      <c r="G116" s="84"/>
      <c r="H116" s="84"/>
      <c r="I116" s="83"/>
      <c r="J116" s="84"/>
      <c r="K116" s="85"/>
      <c r="L116" s="84"/>
      <c r="M116" s="84"/>
      <c r="N116" s="83"/>
      <c r="O116" s="84"/>
      <c r="P116" s="85"/>
      <c r="Q116" s="84"/>
      <c r="R116" s="86"/>
      <c r="S116" s="83"/>
      <c r="T116" s="84"/>
      <c r="U116" s="85"/>
      <c r="V116" s="84"/>
      <c r="W116" s="84"/>
      <c r="X116" s="83"/>
      <c r="Y116" s="84"/>
      <c r="Z116" s="85"/>
      <c r="AA116" s="84"/>
      <c r="AB116" s="84"/>
      <c r="AC116" s="83"/>
      <c r="AD116" s="84"/>
      <c r="AE116" s="85"/>
      <c r="AF116" s="84"/>
      <c r="AG116" s="84"/>
      <c r="AH116" s="83"/>
      <c r="AI116" s="84"/>
      <c r="AJ116" s="85"/>
      <c r="AK116" s="84"/>
      <c r="AL116" s="86"/>
      <c r="AM116" s="83"/>
      <c r="AN116" s="84"/>
      <c r="AO116" s="85"/>
      <c r="AP116" s="84"/>
      <c r="AQ116" s="86"/>
      <c r="AR116" s="83"/>
      <c r="AS116" s="84"/>
      <c r="AT116" s="85"/>
      <c r="AU116" s="84"/>
      <c r="AV116" s="86"/>
      <c r="AW116" s="83"/>
      <c r="AX116" s="84"/>
      <c r="AY116" s="85"/>
      <c r="AZ116" s="87"/>
      <c r="BA116" s="83"/>
      <c r="BB116" s="84"/>
      <c r="BC116" s="84"/>
      <c r="BD116" s="84"/>
    </row>
    <row r="117" spans="1:56">
      <c r="A117" s="62"/>
      <c r="B117" s="73" t="s">
        <v>195</v>
      </c>
      <c r="C117" s="73" t="s">
        <v>196</v>
      </c>
      <c r="D117" s="74">
        <v>4228591.22</v>
      </c>
      <c r="E117" s="75">
        <v>3346.8000000000006</v>
      </c>
      <c r="F117" s="76">
        <f t="shared" ref="F117:F130" si="262">D117/E117</f>
        <v>1263.472935341221</v>
      </c>
      <c r="G117" s="77">
        <f t="shared" ref="G117:G130" si="263">SUM(D117-I117)/ABS(I117)</f>
        <v>0.2138689294184303</v>
      </c>
      <c r="H117" s="77">
        <f t="shared" ref="H117:H130" si="264">SUM(D117-N117)/ABS(N117)</f>
        <v>0.51586700136880714</v>
      </c>
      <c r="I117" s="74">
        <v>3483564.92</v>
      </c>
      <c r="J117" s="75">
        <v>3316.33</v>
      </c>
      <c r="K117" s="76">
        <f t="shared" ref="K117:K130" si="265">I117/J117</f>
        <v>1050.4277077371673</v>
      </c>
      <c r="L117" s="77">
        <f t="shared" ref="L117:L130" si="266">SUM(I117-N117)/ABS(N117)</f>
        <v>0.24878968777548771</v>
      </c>
      <c r="M117" s="77">
        <f t="shared" ref="M117:M130" si="267">SUM(I117-S117)/ABS(S117)</f>
        <v>4.0000914025393949E-2</v>
      </c>
      <c r="N117" s="74">
        <v>2789552.92</v>
      </c>
      <c r="O117" s="75">
        <v>3275.96</v>
      </c>
      <c r="P117" s="76">
        <f t="shared" ref="P117:P130" si="268">N117/O117</f>
        <v>851.52227743928495</v>
      </c>
      <c r="Q117" s="77">
        <f t="shared" ref="Q117:Q130" si="269">SUM(N117-S117)/ABS(S117)</f>
        <v>-0.1671929034920335</v>
      </c>
      <c r="R117" s="78">
        <f t="shared" ref="R117:R130" si="270">SUM(N117-X117)/ABS(X117)</f>
        <v>-0.11513873300401942</v>
      </c>
      <c r="S117" s="74">
        <v>3349578.71</v>
      </c>
      <c r="T117" s="75">
        <v>3232.09</v>
      </c>
      <c r="U117" s="76">
        <v>1036.3506925859119</v>
      </c>
      <c r="V117" s="77">
        <v>6.2504475173520743E-2</v>
      </c>
      <c r="W117" s="77">
        <v>-0.15904849287205713</v>
      </c>
      <c r="X117" s="74">
        <v>3152531.39</v>
      </c>
      <c r="Y117" s="75">
        <v>3228.0695555555558</v>
      </c>
      <c r="Z117" s="76">
        <v>976.59958552455805</v>
      </c>
      <c r="AA117" s="77">
        <v>-0.20851956224409823</v>
      </c>
      <c r="AB117" s="77">
        <v>-0.23544562337515013</v>
      </c>
      <c r="AC117" s="74">
        <v>3983081.88</v>
      </c>
      <c r="AD117" s="75">
        <v>3279.6172222222208</v>
      </c>
      <c r="AE117" s="76">
        <v>1214.495964044585</v>
      </c>
      <c r="AF117" s="77">
        <v>-3.4019869407506571E-2</v>
      </c>
      <c r="AG117" s="77">
        <v>0.55857356097441124</v>
      </c>
      <c r="AH117" s="74">
        <v>4123357.98</v>
      </c>
      <c r="AI117" s="75">
        <v>3363.34</v>
      </c>
      <c r="AJ117" s="76">
        <f t="shared" ref="AJ117:AJ130" si="271">AH117/AI117</f>
        <v>1225.9712012463801</v>
      </c>
      <c r="AK117" s="77">
        <f t="shared" ref="AK117:AK130" si="272">SUM(AH117-AM117)/ABS(AM117)</f>
        <v>0.61346337426055009</v>
      </c>
      <c r="AL117" s="78">
        <f t="shared" ref="AL117:AL130" si="273">SUM(AH117-AR117)/ABS(AR117)</f>
        <v>1.3135373393128171</v>
      </c>
      <c r="AM117" s="74">
        <v>2555594.41</v>
      </c>
      <c r="AN117" s="75">
        <v>3256.37</v>
      </c>
      <c r="AO117" s="76">
        <f t="shared" ref="AO117:AO130" si="274">AM117/AN117</f>
        <v>784.79853640710371</v>
      </c>
      <c r="AP117" s="77">
        <f t="shared" ref="AP117:AP130" si="275">SUM(AM117-AR117)/ABS(AR117)</f>
        <v>0.43389516999300393</v>
      </c>
      <c r="AQ117" s="78">
        <f t="shared" ref="AQ117:AQ130" si="276">SUM(AM117-AW117)/ABS(AW117)</f>
        <v>0.39314374656629741</v>
      </c>
      <c r="AR117" s="74">
        <v>1782274.23</v>
      </c>
      <c r="AS117" s="75">
        <v>3399.5499999999997</v>
      </c>
      <c r="AT117" s="79">
        <f t="shared" ref="AT117:AT130" si="277">AR117/AS117</f>
        <v>524.2676913120855</v>
      </c>
      <c r="AU117" s="77">
        <f t="shared" ref="AU117:AU130" si="278">SUM(AR117-AW117)/ABS(AW117)</f>
        <v>-2.8420085567974481E-2</v>
      </c>
      <c r="AV117" s="78">
        <f t="shared" ref="AV117:AV130" si="279">SUM(AR117-BA117)/ABS(BA117)</f>
        <v>4.0093253881423763E-2</v>
      </c>
      <c r="AW117" s="74">
        <v>1834408.27</v>
      </c>
      <c r="AX117" s="75">
        <v>3619.03</v>
      </c>
      <c r="AY117" s="79">
        <f t="shared" ref="AY117:AY129" si="280">AW117/AX117</f>
        <v>506.87843703975926</v>
      </c>
      <c r="AZ117" s="78">
        <f t="shared" ref="AZ117:AZ130" si="281">SUM(AW117-BA117)/ABS(BA117)</f>
        <v>7.0517451453749283E-2</v>
      </c>
      <c r="BA117" s="74">
        <v>1713571.57</v>
      </c>
    </row>
    <row r="118" spans="1:56">
      <c r="A118" s="62"/>
      <c r="B118" s="73" t="s">
        <v>197</v>
      </c>
      <c r="C118" s="73" t="s">
        <v>198</v>
      </c>
      <c r="D118" s="74">
        <v>2962114.17</v>
      </c>
      <c r="E118" s="75">
        <v>1685.14</v>
      </c>
      <c r="F118" s="76">
        <f t="shared" si="262"/>
        <v>1757.7852107243314</v>
      </c>
      <c r="G118" s="77">
        <f t="shared" si="263"/>
        <v>7.4855944976307627E-4</v>
      </c>
      <c r="H118" s="77">
        <f t="shared" si="264"/>
        <v>4.3419892961362783E-2</v>
      </c>
      <c r="I118" s="74">
        <v>2959898.51</v>
      </c>
      <c r="J118" s="75">
        <v>1691.94</v>
      </c>
      <c r="K118" s="76">
        <f t="shared" si="265"/>
        <v>1749.4110370344101</v>
      </c>
      <c r="L118" s="77">
        <f t="shared" si="266"/>
        <v>4.2639415374288905E-2</v>
      </c>
      <c r="M118" s="77">
        <f t="shared" si="267"/>
        <v>0.57534476950438818</v>
      </c>
      <c r="N118" s="74">
        <v>2838851.54</v>
      </c>
      <c r="O118" s="75">
        <v>1680.53</v>
      </c>
      <c r="P118" s="76">
        <f t="shared" si="268"/>
        <v>1689.2596621303994</v>
      </c>
      <c r="Q118" s="77">
        <f t="shared" si="269"/>
        <v>0.51092002304446504</v>
      </c>
      <c r="R118" s="78">
        <f t="shared" si="270"/>
        <v>0.28738597966162988</v>
      </c>
      <c r="S118" s="74">
        <v>1878889.35</v>
      </c>
      <c r="T118" s="75">
        <v>1605.83</v>
      </c>
      <c r="U118" s="76">
        <v>1170.0425013855763</v>
      </c>
      <c r="V118" s="77">
        <v>-0.14794564899101659</v>
      </c>
      <c r="W118" s="77">
        <v>-0.32342968712080772</v>
      </c>
      <c r="X118" s="74">
        <v>2205128.52</v>
      </c>
      <c r="Y118" s="75">
        <v>1666.0784444444444</v>
      </c>
      <c r="Z118" s="76">
        <v>1323.5442348786298</v>
      </c>
      <c r="AA118" s="77">
        <v>-0.20595404262883807</v>
      </c>
      <c r="AB118" s="77">
        <v>4.5440289203986253E-2</v>
      </c>
      <c r="AC118" s="74">
        <v>2777079.21</v>
      </c>
      <c r="AD118" s="75">
        <v>1761.2416666666666</v>
      </c>
      <c r="AE118" s="76">
        <v>1576.7735130045564</v>
      </c>
      <c r="AF118" s="77">
        <v>0.31659922136637081</v>
      </c>
      <c r="AG118" s="77">
        <v>0.69895026282965267</v>
      </c>
      <c r="AH118" s="74">
        <v>2109282.13</v>
      </c>
      <c r="AI118" s="75">
        <v>1893.21</v>
      </c>
      <c r="AJ118" s="76">
        <f t="shared" si="271"/>
        <v>1114.1300384003887</v>
      </c>
      <c r="AK118" s="77">
        <f t="shared" si="272"/>
        <v>0.2904080719920803</v>
      </c>
      <c r="AL118" s="78">
        <f t="shared" si="273"/>
        <v>0.62825525957034956</v>
      </c>
      <c r="AM118" s="74">
        <v>1634585.35</v>
      </c>
      <c r="AN118" s="75">
        <v>1899.9711111111108</v>
      </c>
      <c r="AO118" s="76">
        <f t="shared" si="274"/>
        <v>860.32115985389271</v>
      </c>
      <c r="AP118" s="77">
        <f t="shared" si="275"/>
        <v>0.26181422366392537</v>
      </c>
      <c r="AQ118" s="78">
        <f t="shared" si="276"/>
        <v>0.96998911735766402</v>
      </c>
      <c r="AR118" s="74">
        <v>1295424.73</v>
      </c>
      <c r="AS118" s="75">
        <v>1956.99</v>
      </c>
      <c r="AT118" s="79">
        <f t="shared" si="277"/>
        <v>661.94754699819623</v>
      </c>
      <c r="AU118" s="77">
        <f t="shared" si="278"/>
        <v>0.56123546589720141</v>
      </c>
      <c r="AV118" s="78">
        <f t="shared" si="279"/>
        <v>1.2225878939180457</v>
      </c>
      <c r="AW118" s="74">
        <v>829743.34</v>
      </c>
      <c r="AX118" s="75">
        <v>1955.27</v>
      </c>
      <c r="AY118" s="79">
        <f t="shared" si="280"/>
        <v>424.36253816608445</v>
      </c>
      <c r="AZ118" s="78">
        <f t="shared" si="281"/>
        <v>0.42360838096947934</v>
      </c>
      <c r="BA118" s="74">
        <v>582845.22</v>
      </c>
    </row>
    <row r="119" spans="1:56">
      <c r="A119" s="62"/>
      <c r="B119" s="73" t="s">
        <v>199</v>
      </c>
      <c r="C119" s="73" t="s">
        <v>200</v>
      </c>
      <c r="D119" s="74">
        <v>1053471.29</v>
      </c>
      <c r="E119" s="75">
        <v>679.4</v>
      </c>
      <c r="F119" s="76">
        <f t="shared" si="262"/>
        <v>1550.5906535178099</v>
      </c>
      <c r="G119" s="77">
        <f t="shared" si="263"/>
        <v>0.29435177287101133</v>
      </c>
      <c r="H119" s="77">
        <f t="shared" si="264"/>
        <v>1.1762741027376042</v>
      </c>
      <c r="I119" s="74">
        <v>813898.75</v>
      </c>
      <c r="J119" s="75">
        <v>673.3900000000001</v>
      </c>
      <c r="K119" s="76">
        <f t="shared" si="265"/>
        <v>1208.6588009919956</v>
      </c>
      <c r="L119" s="77">
        <f t="shared" si="266"/>
        <v>0.68136216780573844</v>
      </c>
      <c r="M119" s="77">
        <f t="shared" si="267"/>
        <v>0.52625298877605076</v>
      </c>
      <c r="N119" s="74">
        <v>484071.05</v>
      </c>
      <c r="O119" s="75">
        <v>649.78</v>
      </c>
      <c r="P119" s="76">
        <f t="shared" si="268"/>
        <v>744.97683831450649</v>
      </c>
      <c r="Q119" s="77">
        <f t="shared" si="269"/>
        <v>-9.2252092975371805E-2</v>
      </c>
      <c r="R119" s="78">
        <f t="shared" si="270"/>
        <v>4.9709822772753244E-2</v>
      </c>
      <c r="S119" s="74">
        <v>533265.94999999995</v>
      </c>
      <c r="T119" s="75">
        <v>644.16000000000008</v>
      </c>
      <c r="U119" s="76">
        <v>827.8470411077991</v>
      </c>
      <c r="V119" s="77">
        <v>0.15638914135692242</v>
      </c>
      <c r="W119" s="77">
        <v>0.51673941014780223</v>
      </c>
      <c r="X119" s="74">
        <v>461147.49</v>
      </c>
      <c r="Y119" s="75">
        <v>638.03711111111124</v>
      </c>
      <c r="Z119" s="76">
        <v>722.75966706220834</v>
      </c>
      <c r="AA119" s="77">
        <v>0.31161678703419859</v>
      </c>
      <c r="AB119" s="77">
        <v>1.7992528117133151E-2</v>
      </c>
      <c r="AC119" s="74">
        <v>351587.06</v>
      </c>
      <c r="AD119" s="75">
        <v>623.82611111111112</v>
      </c>
      <c r="AE119" s="76">
        <v>563.59785802133251</v>
      </c>
      <c r="AF119" s="77">
        <v>-0.22386436482030905</v>
      </c>
      <c r="AG119" s="77">
        <v>4.5706304538371739E-2</v>
      </c>
      <c r="AH119" s="74">
        <v>452996.93</v>
      </c>
      <c r="AI119" s="75">
        <v>654.56999999999994</v>
      </c>
      <c r="AJ119" s="76">
        <f t="shared" si="271"/>
        <v>692.05269107964011</v>
      </c>
      <c r="AK119" s="77">
        <f t="shared" si="272"/>
        <v>0.3473241752342292</v>
      </c>
      <c r="AL119" s="78">
        <f t="shared" si="273"/>
        <v>0.99122593094838818</v>
      </c>
      <c r="AM119" s="74">
        <v>336219.7</v>
      </c>
      <c r="AN119" s="75">
        <v>639.81777777777768</v>
      </c>
      <c r="AO119" s="76">
        <f t="shared" si="274"/>
        <v>525.49290075646547</v>
      </c>
      <c r="AP119" s="77">
        <f t="shared" si="275"/>
        <v>0.47791152830922679</v>
      </c>
      <c r="AQ119" s="78">
        <f t="shared" si="276"/>
        <v>0.58741738075804051</v>
      </c>
      <c r="AR119" s="74">
        <v>227496.5</v>
      </c>
      <c r="AS119" s="75">
        <v>653.82999999999993</v>
      </c>
      <c r="AT119" s="79">
        <f t="shared" si="277"/>
        <v>347.94441980331283</v>
      </c>
      <c r="AU119" s="77">
        <f t="shared" si="278"/>
        <v>7.4094998483496211E-2</v>
      </c>
      <c r="AV119" s="78">
        <f t="shared" si="279"/>
        <v>-0.40086465909082836</v>
      </c>
      <c r="AW119" s="74">
        <v>211802.96</v>
      </c>
      <c r="AX119" s="75">
        <v>675.33</v>
      </c>
      <c r="AY119" s="79">
        <f t="shared" si="280"/>
        <v>313.62883331112192</v>
      </c>
      <c r="AZ119" s="78">
        <f t="shared" si="281"/>
        <v>-0.44219520456283218</v>
      </c>
      <c r="BA119" s="74">
        <v>379708.03</v>
      </c>
    </row>
    <row r="120" spans="1:56">
      <c r="A120" s="62"/>
      <c r="B120" s="73" t="s">
        <v>201</v>
      </c>
      <c r="C120" s="73" t="s">
        <v>202</v>
      </c>
      <c r="D120" s="74">
        <v>666691.80000000005</v>
      </c>
      <c r="E120" s="75">
        <v>313.73</v>
      </c>
      <c r="F120" s="76">
        <f t="shared" si="262"/>
        <v>2125.0495649125046</v>
      </c>
      <c r="G120" s="77">
        <f t="shared" si="263"/>
        <v>0.59850828354927033</v>
      </c>
      <c r="H120" s="77">
        <f t="shared" si="264"/>
        <v>0.5735625587673957</v>
      </c>
      <c r="I120" s="74">
        <v>417071.22</v>
      </c>
      <c r="J120" s="75">
        <v>273.14999999999998</v>
      </c>
      <c r="K120" s="76">
        <f t="shared" si="265"/>
        <v>1526.8944535969249</v>
      </c>
      <c r="L120" s="77">
        <f t="shared" si="266"/>
        <v>-1.5605627470685342E-2</v>
      </c>
      <c r="M120" s="77">
        <f t="shared" si="267"/>
        <v>4.0760396930635337E-2</v>
      </c>
      <c r="N120" s="74">
        <v>423683.06</v>
      </c>
      <c r="O120" s="75">
        <v>266.86</v>
      </c>
      <c r="P120" s="76">
        <f t="shared" si="268"/>
        <v>1587.6604211946337</v>
      </c>
      <c r="Q120" s="77">
        <f t="shared" si="269"/>
        <v>5.7259596330780663E-2</v>
      </c>
      <c r="R120" s="78">
        <f t="shared" si="270"/>
        <v>-0.19142960503545181</v>
      </c>
      <c r="S120" s="74">
        <v>400737.02</v>
      </c>
      <c r="T120" s="75">
        <v>289.75</v>
      </c>
      <c r="U120" s="76">
        <v>1383.0440724762727</v>
      </c>
      <c r="V120" s="77">
        <v>-0.23522056667001021</v>
      </c>
      <c r="W120" s="77">
        <v>-0.30855448214160525</v>
      </c>
      <c r="X120" s="74">
        <v>523990.32</v>
      </c>
      <c r="Y120" s="75">
        <v>305.54999999999995</v>
      </c>
      <c r="Z120" s="76">
        <v>1714.9085910652923</v>
      </c>
      <c r="AA120" s="77">
        <v>-9.5888974357332984E-2</v>
      </c>
      <c r="AB120" s="77">
        <v>0.10050704908788967</v>
      </c>
      <c r="AC120" s="74">
        <v>579564.13</v>
      </c>
      <c r="AD120" s="75">
        <v>310.24222222222221</v>
      </c>
      <c r="AE120" s="76">
        <v>1868.1020457133852</v>
      </c>
      <c r="AF120" s="77">
        <v>0.2172255595551652</v>
      </c>
      <c r="AG120" s="77">
        <v>0.77403556022756681</v>
      </c>
      <c r="AH120" s="74">
        <v>476135.36</v>
      </c>
      <c r="AI120" s="75">
        <v>284.7</v>
      </c>
      <c r="AJ120" s="76">
        <f t="shared" si="271"/>
        <v>1672.4108184053389</v>
      </c>
      <c r="AK120" s="77">
        <f t="shared" si="272"/>
        <v>0.45744192298745989</v>
      </c>
      <c r="AL120" s="78">
        <f t="shared" si="273"/>
        <v>0.73188812709899898</v>
      </c>
      <c r="AM120" s="74">
        <v>326692.51</v>
      </c>
      <c r="AN120" s="75">
        <v>263.81</v>
      </c>
      <c r="AO120" s="76">
        <f t="shared" si="274"/>
        <v>1238.3628747962548</v>
      </c>
      <c r="AP120" s="77">
        <f t="shared" si="275"/>
        <v>0.18830678587108302</v>
      </c>
      <c r="AQ120" s="78">
        <f t="shared" si="276"/>
        <v>0.61393833448317336</v>
      </c>
      <c r="AR120" s="74">
        <v>274922.7</v>
      </c>
      <c r="AS120" s="75">
        <v>252.41</v>
      </c>
      <c r="AT120" s="79">
        <f t="shared" si="277"/>
        <v>1089.1909987718395</v>
      </c>
      <c r="AU120" s="77">
        <f t="shared" si="278"/>
        <v>0.35818321806525999</v>
      </c>
      <c r="AV120" s="78">
        <f t="shared" si="279"/>
        <v>2.8790508696210686E-2</v>
      </c>
      <c r="AW120" s="74">
        <v>202419.45</v>
      </c>
      <c r="AX120" s="75">
        <v>266.89</v>
      </c>
      <c r="AY120" s="79">
        <f t="shared" si="280"/>
        <v>758.43774588781901</v>
      </c>
      <c r="AZ120" s="78">
        <f t="shared" si="281"/>
        <v>-0.24252450257651628</v>
      </c>
      <c r="BA120" s="74">
        <v>267229.03999999998</v>
      </c>
    </row>
    <row r="121" spans="1:56">
      <c r="A121" s="62"/>
      <c r="B121" s="73" t="s">
        <v>203</v>
      </c>
      <c r="C121" s="73" t="s">
        <v>204</v>
      </c>
      <c r="D121" s="74">
        <v>2009680.97</v>
      </c>
      <c r="E121" s="75">
        <v>1377.1200000000001</v>
      </c>
      <c r="F121" s="76">
        <f t="shared" si="262"/>
        <v>1459.3361290228881</v>
      </c>
      <c r="G121" s="77">
        <f t="shared" si="263"/>
        <v>0.48413182786770176</v>
      </c>
      <c r="H121" s="77">
        <f t="shared" si="264"/>
        <v>0.82615706118978027</v>
      </c>
      <c r="I121" s="74">
        <v>1354112.17</v>
      </c>
      <c r="J121" s="75">
        <v>1280.6199999999997</v>
      </c>
      <c r="K121" s="76">
        <f t="shared" si="265"/>
        <v>1057.3879605191237</v>
      </c>
      <c r="L121" s="77">
        <f t="shared" si="266"/>
        <v>0.23045475267077645</v>
      </c>
      <c r="M121" s="77">
        <f t="shared" si="267"/>
        <v>0.5012595510973834</v>
      </c>
      <c r="N121" s="74">
        <v>1100497.33</v>
      </c>
      <c r="O121" s="75">
        <v>1256.2000000000003</v>
      </c>
      <c r="P121" s="76">
        <f t="shared" si="268"/>
        <v>876.05264289125921</v>
      </c>
      <c r="Q121" s="77">
        <f t="shared" si="269"/>
        <v>0.22008513343445488</v>
      </c>
      <c r="R121" s="78">
        <f t="shared" si="270"/>
        <v>0.70134057150247786</v>
      </c>
      <c r="S121" s="74">
        <v>901984.05</v>
      </c>
      <c r="T121" s="75">
        <v>1235.28</v>
      </c>
      <c r="U121" s="76">
        <v>730.1859092675345</v>
      </c>
      <c r="V121" s="77">
        <v>0.39444414564197039</v>
      </c>
      <c r="W121" s="77">
        <v>0.55775353323141685</v>
      </c>
      <c r="X121" s="74">
        <v>646841.29</v>
      </c>
      <c r="Y121" s="75">
        <v>1210.1620000000005</v>
      </c>
      <c r="Z121" s="76">
        <v>534.50801628211741</v>
      </c>
      <c r="AA121" s="77">
        <v>0.11711432695230867</v>
      </c>
      <c r="AB121" s="77">
        <v>0.11634934747695183</v>
      </c>
      <c r="AC121" s="74">
        <v>579028.73</v>
      </c>
      <c r="AD121" s="75">
        <v>1222.1766666666665</v>
      </c>
      <c r="AE121" s="76">
        <v>473.76843773267916</v>
      </c>
      <c r="AF121" s="77">
        <v>-6.8478172457410089E-4</v>
      </c>
      <c r="AG121" s="77">
        <v>3.0602241609356531</v>
      </c>
      <c r="AH121" s="74">
        <v>579425.51</v>
      </c>
      <c r="AI121" s="75">
        <v>1221.68</v>
      </c>
      <c r="AJ121" s="76">
        <f t="shared" si="271"/>
        <v>474.28582771265798</v>
      </c>
      <c r="AK121" s="77">
        <f t="shared" si="272"/>
        <v>3.0630064334881326</v>
      </c>
      <c r="AL121" s="78">
        <f t="shared" si="273"/>
        <v>12.682740851157265</v>
      </c>
      <c r="AM121" s="74">
        <v>142610.04</v>
      </c>
      <c r="AN121" s="75">
        <v>1268.6133333333332</v>
      </c>
      <c r="AO121" s="76">
        <f t="shared" si="274"/>
        <v>112.41411094528411</v>
      </c>
      <c r="AP121" s="77">
        <f t="shared" si="275"/>
        <v>3.8753931460373079</v>
      </c>
      <c r="AQ121" s="78">
        <f t="shared" si="276"/>
        <v>1.3734237855907374</v>
      </c>
      <c r="AR121" s="74">
        <v>-49596.71</v>
      </c>
      <c r="AS121" s="75">
        <v>1270.8999999999999</v>
      </c>
      <c r="AT121" s="79">
        <f t="shared" si="277"/>
        <v>-39.02487213785507</v>
      </c>
      <c r="AU121" s="77">
        <f t="shared" si="278"/>
        <v>-1.8254258339808751</v>
      </c>
      <c r="AV121" s="78">
        <f t="shared" si="279"/>
        <v>-1.1588177272450575</v>
      </c>
      <c r="AW121" s="74">
        <v>60086.21</v>
      </c>
      <c r="AX121" s="75">
        <v>1221.24</v>
      </c>
      <c r="AY121" s="79">
        <f t="shared" si="280"/>
        <v>49.200984245520942</v>
      </c>
      <c r="AZ121" s="78">
        <f t="shared" si="281"/>
        <v>-0.8075929772162459</v>
      </c>
      <c r="BA121" s="74">
        <v>312286.99</v>
      </c>
    </row>
    <row r="122" spans="1:56">
      <c r="A122" s="62"/>
      <c r="B122" s="73" t="s">
        <v>205</v>
      </c>
      <c r="C122" s="73" t="s">
        <v>206</v>
      </c>
      <c r="D122" s="74">
        <v>5303414.29</v>
      </c>
      <c r="E122" s="75">
        <v>1445.8700000000001</v>
      </c>
      <c r="F122" s="76">
        <f t="shared" si="262"/>
        <v>3667.9744997821376</v>
      </c>
      <c r="G122" s="77">
        <f t="shared" si="263"/>
        <v>0.24203710783007643</v>
      </c>
      <c r="H122" s="77">
        <f t="shared" si="264"/>
        <v>0.8520919686312467</v>
      </c>
      <c r="I122" s="74">
        <v>4269932.24</v>
      </c>
      <c r="J122" s="75">
        <v>1499.3140000000001</v>
      </c>
      <c r="K122" s="76">
        <f t="shared" si="265"/>
        <v>2847.9239438836694</v>
      </c>
      <c r="L122" s="77">
        <f t="shared" si="266"/>
        <v>0.49117281356188924</v>
      </c>
      <c r="M122" s="77">
        <f t="shared" si="267"/>
        <v>1.0665167613236703</v>
      </c>
      <c r="N122" s="74">
        <v>2863472.43</v>
      </c>
      <c r="O122" s="75">
        <v>1540.0400000000002</v>
      </c>
      <c r="P122" s="76">
        <f t="shared" si="268"/>
        <v>1859.3493870289083</v>
      </c>
      <c r="Q122" s="77">
        <f t="shared" si="269"/>
        <v>0.38583317944718026</v>
      </c>
      <c r="R122" s="78">
        <f t="shared" si="270"/>
        <v>1.0081647427676443</v>
      </c>
      <c r="S122" s="74">
        <v>2066246.12</v>
      </c>
      <c r="T122" s="75">
        <v>1500.05</v>
      </c>
      <c r="U122" s="76">
        <v>1377.4514982833907</v>
      </c>
      <c r="V122" s="77">
        <v>0.44906672213513971</v>
      </c>
      <c r="W122" s="77">
        <v>0.81670117606750881</v>
      </c>
      <c r="X122" s="74">
        <v>1425915.1</v>
      </c>
      <c r="Y122" s="75">
        <v>1541.4705555555554</v>
      </c>
      <c r="Z122" s="76">
        <v>925.03557389462526</v>
      </c>
      <c r="AA122" s="77">
        <v>0.25370429692200436</v>
      </c>
      <c r="AB122" s="77">
        <v>0.1438601164780447</v>
      </c>
      <c r="AC122" s="74">
        <v>1137361.58</v>
      </c>
      <c r="AD122" s="75">
        <v>1611.8577777777771</v>
      </c>
      <c r="AE122" s="76">
        <v>705.62154780680987</v>
      </c>
      <c r="AF122" s="77">
        <v>-8.7615700698833371E-2</v>
      </c>
      <c r="AG122" s="77">
        <v>0.70932297958194779</v>
      </c>
      <c r="AH122" s="74">
        <v>1246581.71</v>
      </c>
      <c r="AI122" s="75">
        <v>1690.48</v>
      </c>
      <c r="AJ122" s="76">
        <f t="shared" si="271"/>
        <v>737.41287090057256</v>
      </c>
      <c r="AK122" s="77">
        <f t="shared" si="272"/>
        <v>0.87346820949372961</v>
      </c>
      <c r="AL122" s="78">
        <f t="shared" si="273"/>
        <v>0.5092299860043682</v>
      </c>
      <c r="AM122" s="74">
        <v>665387.17000000004</v>
      </c>
      <c r="AN122" s="75">
        <v>1705.8766666666663</v>
      </c>
      <c r="AO122" s="76">
        <f t="shared" si="274"/>
        <v>390.05584811719496</v>
      </c>
      <c r="AP122" s="77">
        <f t="shared" si="275"/>
        <v>-0.19441921760059658</v>
      </c>
      <c r="AQ122" s="78">
        <f t="shared" si="276"/>
        <v>-0.47217218928730353</v>
      </c>
      <c r="AR122" s="74">
        <v>825972</v>
      </c>
      <c r="AS122" s="75">
        <v>1742.1599999999999</v>
      </c>
      <c r="AT122" s="79">
        <f t="shared" si="277"/>
        <v>474.10800385728066</v>
      </c>
      <c r="AU122" s="77">
        <f t="shared" si="278"/>
        <v>-0.34478599509216973</v>
      </c>
      <c r="AV122" s="78">
        <f t="shared" si="279"/>
        <v>-0.46088679074927913</v>
      </c>
      <c r="AW122" s="74">
        <v>1260614.08</v>
      </c>
      <c r="AX122" s="75">
        <v>1821.72</v>
      </c>
      <c r="AY122" s="79">
        <f t="shared" si="280"/>
        <v>691.99112926245527</v>
      </c>
      <c r="AZ122" s="78">
        <f t="shared" si="281"/>
        <v>-0.17719522902054186</v>
      </c>
      <c r="BA122" s="74">
        <v>1532093.79</v>
      </c>
    </row>
    <row r="123" spans="1:56">
      <c r="A123" s="62"/>
      <c r="B123" s="73" t="s">
        <v>207</v>
      </c>
      <c r="C123" s="73" t="s">
        <v>208</v>
      </c>
      <c r="D123" s="74">
        <v>855239.15</v>
      </c>
      <c r="E123" s="75">
        <v>182.07000000000002</v>
      </c>
      <c r="F123" s="76">
        <f t="shared" si="262"/>
        <v>4697.309551271489</v>
      </c>
      <c r="G123" s="77">
        <f t="shared" si="263"/>
        <v>0.68740173140169669</v>
      </c>
      <c r="H123" s="77">
        <f t="shared" si="264"/>
        <v>1.2120839538476746</v>
      </c>
      <c r="I123" s="74">
        <v>506837.9</v>
      </c>
      <c r="J123" s="75">
        <v>192.14</v>
      </c>
      <c r="K123" s="76">
        <f t="shared" si="265"/>
        <v>2637.857291558239</v>
      </c>
      <c r="L123" s="77">
        <f t="shared" si="266"/>
        <v>0.31094090558395543</v>
      </c>
      <c r="M123" s="77">
        <f t="shared" si="267"/>
        <v>0.24843077237453937</v>
      </c>
      <c r="N123" s="74">
        <v>386621.47</v>
      </c>
      <c r="O123" s="75">
        <v>185.61999999999998</v>
      </c>
      <c r="P123" s="76">
        <f t="shared" si="268"/>
        <v>2082.8653701109797</v>
      </c>
      <c r="Q123" s="77">
        <f t="shared" si="269"/>
        <v>-4.7683410398709832E-2</v>
      </c>
      <c r="R123" s="78">
        <f t="shared" si="270"/>
        <v>-0.51562651671516901</v>
      </c>
      <c r="S123" s="74">
        <v>405979.98</v>
      </c>
      <c r="T123" s="75">
        <v>205.94</v>
      </c>
      <c r="U123" s="76">
        <v>1971.3507817811012</v>
      </c>
      <c r="V123" s="77">
        <v>-0.49137346910272206</v>
      </c>
      <c r="W123" s="77">
        <v>-0.60180431167348314</v>
      </c>
      <c r="X123" s="74">
        <v>798188.76</v>
      </c>
      <c r="Y123" s="75">
        <v>186.52499999999998</v>
      </c>
      <c r="Z123" s="76">
        <v>4279.2588661037398</v>
      </c>
      <c r="AA123" s="77">
        <v>-0.21711577328840459</v>
      </c>
      <c r="AB123" s="77">
        <v>-0.45424776731750854</v>
      </c>
      <c r="AC123" s="74">
        <v>1019548.91</v>
      </c>
      <c r="AD123" s="75">
        <v>188.16500000000002</v>
      </c>
      <c r="AE123" s="76">
        <v>5418.3770095394993</v>
      </c>
      <c r="AF123" s="77">
        <v>-0.30289535277156676</v>
      </c>
      <c r="AG123" s="77">
        <v>-0.38052424347137292</v>
      </c>
      <c r="AH123" s="74">
        <v>1462547.86</v>
      </c>
      <c r="AI123" s="75">
        <v>193.71</v>
      </c>
      <c r="AJ123" s="76">
        <f t="shared" si="271"/>
        <v>7550.1928656238706</v>
      </c>
      <c r="AK123" s="77">
        <f t="shared" si="272"/>
        <v>-0.11135902049777625</v>
      </c>
      <c r="AL123" s="78">
        <f t="shared" si="273"/>
        <v>0.36141303290501647</v>
      </c>
      <c r="AM123" s="74">
        <v>1645825.36</v>
      </c>
      <c r="AN123" s="75">
        <v>191.89999999999998</v>
      </c>
      <c r="AO123" s="76">
        <f t="shared" si="274"/>
        <v>8576.4739968733738</v>
      </c>
      <c r="AP123" s="77">
        <f t="shared" si="275"/>
        <v>0.53201693857019527</v>
      </c>
      <c r="AQ123" s="78">
        <f t="shared" si="276"/>
        <v>2.6128695816105538</v>
      </c>
      <c r="AR123" s="74">
        <v>1074286.6599999999</v>
      </c>
      <c r="AS123" s="75">
        <v>194.81</v>
      </c>
      <c r="AT123" s="79">
        <f t="shared" si="277"/>
        <v>5514.5354961244284</v>
      </c>
      <c r="AU123" s="77">
        <f t="shared" si="278"/>
        <v>1.3582438879444649</v>
      </c>
      <c r="AV123" s="78">
        <f t="shared" si="279"/>
        <v>0.25371696451829562</v>
      </c>
      <c r="AW123" s="74">
        <v>455545.19</v>
      </c>
      <c r="AX123" s="75">
        <v>198.93</v>
      </c>
      <c r="AY123" s="79">
        <f t="shared" si="280"/>
        <v>2289.9773287085909</v>
      </c>
      <c r="AZ123" s="78">
        <f t="shared" si="281"/>
        <v>-0.468368402891915</v>
      </c>
      <c r="BA123" s="74">
        <v>856881.33</v>
      </c>
    </row>
    <row r="124" spans="1:56">
      <c r="A124" s="62"/>
      <c r="B124" s="73" t="s">
        <v>209</v>
      </c>
      <c r="C124" s="73" t="s">
        <v>210</v>
      </c>
      <c r="D124" s="74">
        <v>485229.75</v>
      </c>
      <c r="E124" s="75">
        <v>168.04</v>
      </c>
      <c r="F124" s="76">
        <f t="shared" si="262"/>
        <v>2887.5848012378005</v>
      </c>
      <c r="G124" s="77">
        <f t="shared" si="263"/>
        <v>3.5032760438268484</v>
      </c>
      <c r="H124" s="77">
        <f t="shared" si="264"/>
        <v>8.0465287845432414</v>
      </c>
      <c r="I124" s="74">
        <v>107750.39</v>
      </c>
      <c r="J124" s="75">
        <v>164.7</v>
      </c>
      <c r="K124" s="76">
        <f t="shared" si="265"/>
        <v>654.2221615057681</v>
      </c>
      <c r="L124" s="77">
        <f t="shared" si="266"/>
        <v>1.0088772476971171</v>
      </c>
      <c r="M124" s="77">
        <f t="shared" si="267"/>
        <v>1.3576997161361699</v>
      </c>
      <c r="N124" s="74">
        <v>53637.120000000003</v>
      </c>
      <c r="O124" s="75">
        <v>163.57999999999998</v>
      </c>
      <c r="P124" s="76">
        <f t="shared" si="268"/>
        <v>327.89534172881775</v>
      </c>
      <c r="Q124" s="77">
        <f t="shared" si="269"/>
        <v>0.17364050931381023</v>
      </c>
      <c r="R124" s="78">
        <f t="shared" si="270"/>
        <v>-0.19227457392605446</v>
      </c>
      <c r="S124" s="74">
        <v>45701.49</v>
      </c>
      <c r="T124" s="75">
        <v>157.47999999999996</v>
      </c>
      <c r="U124" s="76">
        <v>290.20504191008388</v>
      </c>
      <c r="V124" s="77">
        <v>-0.31177782322272041</v>
      </c>
      <c r="W124" s="77">
        <v>-0.67925209079410531</v>
      </c>
      <c r="X124" s="74">
        <v>66405.14</v>
      </c>
      <c r="Y124" s="75">
        <v>170.18477777777775</v>
      </c>
      <c r="Z124" s="76">
        <v>390.19435737495786</v>
      </c>
      <c r="AA124" s="77">
        <v>-0.53394714667892162</v>
      </c>
      <c r="AB124" s="77">
        <v>-0.22985969338494883</v>
      </c>
      <c r="AC124" s="74">
        <v>142484.14000000001</v>
      </c>
      <c r="AD124" s="75">
        <v>198.6322222222222</v>
      </c>
      <c r="AE124" s="76">
        <v>717.32641565372091</v>
      </c>
      <c r="AF124" s="77">
        <v>0.65247417997133794</v>
      </c>
      <c r="AG124" s="77">
        <v>0.22895484601939925</v>
      </c>
      <c r="AH124" s="74">
        <v>86224.73</v>
      </c>
      <c r="AI124" s="75">
        <v>212.69000000000003</v>
      </c>
      <c r="AJ124" s="76">
        <f t="shared" si="271"/>
        <v>405.4009591424138</v>
      </c>
      <c r="AK124" s="77">
        <f t="shared" si="272"/>
        <v>-0.25629407048241115</v>
      </c>
      <c r="AL124" s="78">
        <f t="shared" si="273"/>
        <v>-0.21840459221485939</v>
      </c>
      <c r="AM124" s="74">
        <v>115939.28</v>
      </c>
      <c r="AN124" s="75">
        <v>220.90444444444444</v>
      </c>
      <c r="AO124" s="76">
        <f t="shared" si="274"/>
        <v>524.83905559970628</v>
      </c>
      <c r="AP124" s="77">
        <f t="shared" si="275"/>
        <v>5.0946855152989169E-2</v>
      </c>
      <c r="AQ124" s="78">
        <f t="shared" si="276"/>
        <v>0.13791611266440584</v>
      </c>
      <c r="AR124" s="74">
        <v>110318.88</v>
      </c>
      <c r="AS124" s="75">
        <v>238.64</v>
      </c>
      <c r="AT124" s="79">
        <f t="shared" si="277"/>
        <v>462.28159570901784</v>
      </c>
      <c r="AU124" s="77">
        <f t="shared" si="278"/>
        <v>8.2753240170984982E-2</v>
      </c>
      <c r="AV124" s="78">
        <f t="shared" si="279"/>
        <v>6.2773934106993021</v>
      </c>
      <c r="AW124" s="74">
        <v>101887.37</v>
      </c>
      <c r="AX124" s="75">
        <v>239.6</v>
      </c>
      <c r="AY124" s="79">
        <f t="shared" si="280"/>
        <v>425.2394407345576</v>
      </c>
      <c r="AZ124" s="78">
        <f t="shared" si="281"/>
        <v>5.7211929188501705</v>
      </c>
      <c r="BA124" s="74">
        <v>15159.12</v>
      </c>
    </row>
    <row r="125" spans="1:56">
      <c r="A125" s="62"/>
      <c r="B125" s="73" t="s">
        <v>211</v>
      </c>
      <c r="C125" s="73" t="s">
        <v>212</v>
      </c>
      <c r="D125" s="74">
        <v>593640.55000000005</v>
      </c>
      <c r="E125" s="75">
        <v>146.57999999999998</v>
      </c>
      <c r="F125" s="76">
        <f t="shared" si="262"/>
        <v>4049.9423522990865</v>
      </c>
      <c r="G125" s="77">
        <f t="shared" si="263"/>
        <v>0.87651512081485294</v>
      </c>
      <c r="H125" s="77">
        <f t="shared" si="264"/>
        <v>1.3559714180181326</v>
      </c>
      <c r="I125" s="74">
        <v>316352.65999999997</v>
      </c>
      <c r="J125" s="75">
        <v>135.44999999999999</v>
      </c>
      <c r="K125" s="76">
        <f t="shared" si="265"/>
        <v>2335.5678110003691</v>
      </c>
      <c r="L125" s="77">
        <f t="shared" si="266"/>
        <v>0.25550356183385386</v>
      </c>
      <c r="M125" s="77">
        <f t="shared" si="267"/>
        <v>0.46100603748105906</v>
      </c>
      <c r="N125" s="74">
        <v>251972.73</v>
      </c>
      <c r="O125" s="75">
        <v>128.26999999999998</v>
      </c>
      <c r="P125" s="76">
        <f t="shared" si="268"/>
        <v>1964.3933109846421</v>
      </c>
      <c r="Q125" s="77">
        <f t="shared" si="269"/>
        <v>0.16368131632142693</v>
      </c>
      <c r="R125" s="78">
        <f t="shared" si="270"/>
        <v>0.13728107057534103</v>
      </c>
      <c r="S125" s="74">
        <v>216530.7</v>
      </c>
      <c r="T125" s="75">
        <v>125.10000000000001</v>
      </c>
      <c r="U125" s="76">
        <v>1730.8609112709833</v>
      </c>
      <c r="V125" s="77">
        <v>-2.2686834768079877E-2</v>
      </c>
      <c r="W125" s="77">
        <v>-0.28002606301881261</v>
      </c>
      <c r="X125" s="74">
        <v>221557.13</v>
      </c>
      <c r="Y125" s="75">
        <v>147.64599999999996</v>
      </c>
      <c r="Z125" s="76">
        <v>1500.5969006949058</v>
      </c>
      <c r="AA125" s="77">
        <v>-0.26331296600272969</v>
      </c>
      <c r="AB125" s="77">
        <v>-0.19981831349809798</v>
      </c>
      <c r="AC125" s="74">
        <v>300747.96999999997</v>
      </c>
      <c r="AD125" s="75">
        <v>160.76388888888889</v>
      </c>
      <c r="AE125" s="76">
        <v>1870.743312311015</v>
      </c>
      <c r="AF125" s="77">
        <v>8.6189453016580445E-2</v>
      </c>
      <c r="AG125" s="77">
        <v>0.24713548772345945</v>
      </c>
      <c r="AH125" s="74">
        <v>276883.53000000003</v>
      </c>
      <c r="AI125" s="75">
        <v>166.44</v>
      </c>
      <c r="AJ125" s="76">
        <f t="shared" si="271"/>
        <v>1663.5636265320838</v>
      </c>
      <c r="AK125" s="77">
        <f t="shared" si="272"/>
        <v>0.1481749194488102</v>
      </c>
      <c r="AL125" s="78">
        <f t="shared" si="273"/>
        <v>6.7385070985907763E-2</v>
      </c>
      <c r="AM125" s="74">
        <v>241151</v>
      </c>
      <c r="AN125" s="75">
        <v>167.28</v>
      </c>
      <c r="AO125" s="76">
        <f t="shared" si="274"/>
        <v>1441.6009086561453</v>
      </c>
      <c r="AP125" s="77">
        <f t="shared" si="275"/>
        <v>-7.0363711220661568E-2</v>
      </c>
      <c r="AQ125" s="78">
        <f t="shared" si="276"/>
        <v>0.27467670574584235</v>
      </c>
      <c r="AR125" s="74">
        <v>259403.6</v>
      </c>
      <c r="AS125" s="75">
        <v>169</v>
      </c>
      <c r="AT125" s="79">
        <f t="shared" si="277"/>
        <v>1534.9325443786984</v>
      </c>
      <c r="AU125" s="77">
        <f t="shared" si="278"/>
        <v>0.3711563555888725</v>
      </c>
      <c r="AV125" s="78">
        <f t="shared" si="279"/>
        <v>0.42300112807205442</v>
      </c>
      <c r="AW125" s="74">
        <v>189186.01</v>
      </c>
      <c r="AX125" s="75">
        <v>173.34</v>
      </c>
      <c r="AY125" s="79">
        <f t="shared" si="280"/>
        <v>1091.4157724702895</v>
      </c>
      <c r="AZ125" s="78">
        <f t="shared" si="281"/>
        <v>3.7810985065168612E-2</v>
      </c>
      <c r="BA125" s="74">
        <v>182293.32</v>
      </c>
    </row>
    <row r="126" spans="1:56">
      <c r="A126" s="62"/>
      <c r="B126" s="73" t="s">
        <v>213</v>
      </c>
      <c r="C126" s="73" t="s">
        <v>214</v>
      </c>
      <c r="D126" s="74">
        <v>489412.36</v>
      </c>
      <c r="E126" s="75">
        <v>68.599999999999994</v>
      </c>
      <c r="F126" s="76">
        <f t="shared" si="262"/>
        <v>7134.2909620991259</v>
      </c>
      <c r="G126" s="77">
        <f t="shared" si="263"/>
        <v>0.41573435893860788</v>
      </c>
      <c r="H126" s="77">
        <f t="shared" si="264"/>
        <v>0.59366989723465846</v>
      </c>
      <c r="I126" s="74">
        <v>345695.05</v>
      </c>
      <c r="J126" s="75">
        <v>58.8</v>
      </c>
      <c r="K126" s="76">
        <f t="shared" si="265"/>
        <v>5879.1675170068029</v>
      </c>
      <c r="L126" s="77">
        <f t="shared" si="266"/>
        <v>0.12568426920813791</v>
      </c>
      <c r="M126" s="77">
        <f t="shared" si="267"/>
        <v>0.33616431322644585</v>
      </c>
      <c r="N126" s="74">
        <v>307097.7</v>
      </c>
      <c r="O126" s="75">
        <v>58.599999999999994</v>
      </c>
      <c r="P126" s="76">
        <f t="shared" si="268"/>
        <v>5240.5750853242325</v>
      </c>
      <c r="Q126" s="77">
        <f t="shared" si="269"/>
        <v>0.18697964409360543</v>
      </c>
      <c r="R126" s="78">
        <f t="shared" si="270"/>
        <v>0.42575167296103683</v>
      </c>
      <c r="S126" s="74">
        <v>258721.96</v>
      </c>
      <c r="T126" s="75">
        <v>56.949999999999996</v>
      </c>
      <c r="U126" s="76">
        <v>4542.9668129938545</v>
      </c>
      <c r="V126" s="77">
        <v>0.20115932910522749</v>
      </c>
      <c r="W126" s="77">
        <v>0.6037691264384345</v>
      </c>
      <c r="X126" s="74">
        <v>215393.54</v>
      </c>
      <c r="Y126" s="75">
        <v>50.779999999999994</v>
      </c>
      <c r="Z126" s="76">
        <v>4241.7002756990951</v>
      </c>
      <c r="AA126" s="77">
        <v>0.33518434030989103</v>
      </c>
      <c r="AB126" s="77">
        <v>1.4871012681248323</v>
      </c>
      <c r="AC126" s="74">
        <v>161321.20000000001</v>
      </c>
      <c r="AD126" s="75">
        <v>52.555555555555557</v>
      </c>
      <c r="AE126" s="76">
        <v>3069.5365750528545</v>
      </c>
      <c r="AF126" s="77">
        <v>0.86273999255232869</v>
      </c>
      <c r="AG126" s="77">
        <v>1.9415523082589687</v>
      </c>
      <c r="AH126" s="74">
        <v>86604.25</v>
      </c>
      <c r="AI126" s="75">
        <v>55.05</v>
      </c>
      <c r="AJ126" s="76">
        <f t="shared" si="271"/>
        <v>1573.1925522252498</v>
      </c>
      <c r="AK126" s="77">
        <f t="shared" si="272"/>
        <v>0.57915346211494079</v>
      </c>
      <c r="AL126" s="78">
        <f t="shared" si="273"/>
        <v>0.5513969052404547</v>
      </c>
      <c r="AM126" s="74">
        <v>54842.2</v>
      </c>
      <c r="AN126" s="75">
        <v>46.5</v>
      </c>
      <c r="AO126" s="76">
        <f t="shared" si="274"/>
        <v>1179.4021505376343</v>
      </c>
      <c r="AP126" s="77">
        <f t="shared" si="275"/>
        <v>-1.7576858450040742E-2</v>
      </c>
      <c r="AQ126" s="78">
        <f t="shared" si="276"/>
        <v>1.0001648501541276</v>
      </c>
      <c r="AR126" s="74">
        <v>55823.4</v>
      </c>
      <c r="AS126" s="75">
        <v>56.45</v>
      </c>
      <c r="AT126" s="79">
        <f t="shared" si="277"/>
        <v>988.89991142604072</v>
      </c>
      <c r="AU126" s="77">
        <f t="shared" si="278"/>
        <v>1.0359504632581102</v>
      </c>
      <c r="AV126" s="78">
        <f t="shared" si="279"/>
        <v>-0.41163432275404133</v>
      </c>
      <c r="AW126" s="74">
        <v>27418.84</v>
      </c>
      <c r="AX126" s="75">
        <v>49.61</v>
      </c>
      <c r="AY126" s="79">
        <f t="shared" si="280"/>
        <v>552.68776456359603</v>
      </c>
      <c r="AZ126" s="78">
        <f t="shared" si="281"/>
        <v>-0.71101179136529524</v>
      </c>
      <c r="BA126" s="74">
        <v>94878.75</v>
      </c>
    </row>
    <row r="127" spans="1:56">
      <c r="A127" s="62"/>
      <c r="B127" s="73" t="s">
        <v>215</v>
      </c>
      <c r="C127" s="73" t="s">
        <v>216</v>
      </c>
      <c r="D127" s="74">
        <v>491073.27</v>
      </c>
      <c r="E127" s="75">
        <v>150.51000000000002</v>
      </c>
      <c r="F127" s="76">
        <f t="shared" si="262"/>
        <v>3262.7285230217258</v>
      </c>
      <c r="G127" s="77">
        <f t="shared" si="263"/>
        <v>-0.33670111474721459</v>
      </c>
      <c r="H127" s="77">
        <f t="shared" si="264"/>
        <v>-0.51979168327017078</v>
      </c>
      <c r="I127" s="74">
        <v>740349.91</v>
      </c>
      <c r="J127" s="75">
        <v>146.07999999999998</v>
      </c>
      <c r="K127" s="76">
        <f t="shared" si="265"/>
        <v>5068.1127464403071</v>
      </c>
      <c r="L127" s="77">
        <f t="shared" si="266"/>
        <v>-0.27603026718969942</v>
      </c>
      <c r="M127" s="77">
        <f t="shared" si="267"/>
        <v>-0.12953551322702891</v>
      </c>
      <c r="N127" s="74">
        <v>1022625.5</v>
      </c>
      <c r="O127" s="75">
        <v>145.60999999999999</v>
      </c>
      <c r="P127" s="76">
        <f t="shared" si="268"/>
        <v>7023.0444337614181</v>
      </c>
      <c r="Q127" s="77">
        <f t="shared" si="269"/>
        <v>0.20234927970539351</v>
      </c>
      <c r="R127" s="78">
        <f t="shared" si="270"/>
        <v>-7.0433842141913547E-2</v>
      </c>
      <c r="S127" s="74">
        <v>850522.82</v>
      </c>
      <c r="T127" s="75">
        <v>140.99</v>
      </c>
      <c r="U127" s="76">
        <v>6032.5045747925378</v>
      </c>
      <c r="V127" s="77">
        <v>-0.22687510730172014</v>
      </c>
      <c r="W127" s="77">
        <v>0.58685495447135838</v>
      </c>
      <c r="X127" s="74">
        <v>1100110.51</v>
      </c>
      <c r="Y127" s="75">
        <v>136.02799999999999</v>
      </c>
      <c r="Z127" s="76">
        <v>8087.3828182433035</v>
      </c>
      <c r="AA127" s="77">
        <v>1.0525208403691191</v>
      </c>
      <c r="AB127" s="77">
        <v>2.022459730113217</v>
      </c>
      <c r="AC127" s="74">
        <v>535980.18999999994</v>
      </c>
      <c r="AD127" s="75">
        <v>119.12444444444444</v>
      </c>
      <c r="AE127" s="76">
        <v>4499.3300283550343</v>
      </c>
      <c r="AF127" s="77">
        <v>0.47255982529739721</v>
      </c>
      <c r="AG127" s="77">
        <v>0.38282721061806985</v>
      </c>
      <c r="AH127" s="74">
        <v>363978.55</v>
      </c>
      <c r="AI127" s="75">
        <v>127.99000000000001</v>
      </c>
      <c r="AJ127" s="76">
        <f t="shared" si="271"/>
        <v>2843.8045941089144</v>
      </c>
      <c r="AK127" s="77">
        <f t="shared" si="272"/>
        <v>-6.0936481586549483E-2</v>
      </c>
      <c r="AL127" s="78">
        <f t="shared" si="273"/>
        <v>0.4194601911548379</v>
      </c>
      <c r="AM127" s="74">
        <v>387597.37</v>
      </c>
      <c r="AN127" s="75">
        <v>144.69444444444443</v>
      </c>
      <c r="AO127" s="76">
        <f t="shared" si="274"/>
        <v>2678.7301439815706</v>
      </c>
      <c r="AP127" s="77">
        <f t="shared" si="275"/>
        <v>0.51156994529296418</v>
      </c>
      <c r="AQ127" s="78">
        <f t="shared" si="276"/>
        <v>-0.16992564080901107</v>
      </c>
      <c r="AR127" s="74">
        <v>256420.4</v>
      </c>
      <c r="AS127" s="75">
        <v>159.44</v>
      </c>
      <c r="AT127" s="79">
        <f t="shared" si="277"/>
        <v>1608.256397390868</v>
      </c>
      <c r="AU127" s="77">
        <f t="shared" si="278"/>
        <v>-0.45085282902333146</v>
      </c>
      <c r="AV127" s="78">
        <f t="shared" si="279"/>
        <v>1.1043115505449643</v>
      </c>
      <c r="AW127" s="74">
        <v>466942.95</v>
      </c>
      <c r="AX127" s="75">
        <v>174.62</v>
      </c>
      <c r="AY127" s="79">
        <f t="shared" si="280"/>
        <v>2674.0519413583784</v>
      </c>
      <c r="AZ127" s="78">
        <f t="shared" si="281"/>
        <v>2.8319628357593221</v>
      </c>
      <c r="BA127" s="74">
        <v>121854.77</v>
      </c>
    </row>
    <row r="128" spans="1:56">
      <c r="A128" s="62"/>
      <c r="B128" s="73" t="s">
        <v>217</v>
      </c>
      <c r="C128" s="73" t="s">
        <v>218</v>
      </c>
      <c r="D128" s="74">
        <v>1270474.32</v>
      </c>
      <c r="E128" s="75">
        <v>621.54999999999995</v>
      </c>
      <c r="F128" s="76">
        <f t="shared" si="262"/>
        <v>2044.0420239723276</v>
      </c>
      <c r="G128" s="77">
        <f t="shared" si="263"/>
        <v>0.13956207802667966</v>
      </c>
      <c r="H128" s="77">
        <f t="shared" si="264"/>
        <v>8.3914509810934262E-2</v>
      </c>
      <c r="I128" s="74">
        <v>1114879.43</v>
      </c>
      <c r="J128" s="75">
        <v>636.08000000000015</v>
      </c>
      <c r="K128" s="76">
        <f t="shared" si="265"/>
        <v>1752.7346088542317</v>
      </c>
      <c r="L128" s="77">
        <f t="shared" si="266"/>
        <v>-4.8832414915128963E-2</v>
      </c>
      <c r="M128" s="77">
        <f t="shared" si="267"/>
        <v>0.11702505640935323</v>
      </c>
      <c r="N128" s="74">
        <v>1172116.72</v>
      </c>
      <c r="O128" s="75">
        <v>664.2</v>
      </c>
      <c r="P128" s="76">
        <f t="shared" si="268"/>
        <v>1764.7044866004214</v>
      </c>
      <c r="Q128" s="77">
        <f t="shared" si="269"/>
        <v>0.17437250167611948</v>
      </c>
      <c r="R128" s="78">
        <f t="shared" si="270"/>
        <v>0.24693069106804613</v>
      </c>
      <c r="S128" s="74">
        <v>998079.16</v>
      </c>
      <c r="T128" s="75">
        <v>630.21</v>
      </c>
      <c r="U128" s="76">
        <v>1583.7247266784088</v>
      </c>
      <c r="V128" s="77">
        <v>6.1784646088330744E-2</v>
      </c>
      <c r="W128" s="77">
        <v>0.17364278859115906</v>
      </c>
      <c r="X128" s="74">
        <v>940001.5</v>
      </c>
      <c r="Y128" s="75">
        <v>646.19555555555564</v>
      </c>
      <c r="Z128" s="76">
        <v>1454.6703268360452</v>
      </c>
      <c r="AA128" s="77">
        <v>0.1053491806600514</v>
      </c>
      <c r="AB128" s="77">
        <v>-0.14943177654290957</v>
      </c>
      <c r="AC128" s="74">
        <v>850411.36</v>
      </c>
      <c r="AD128" s="75">
        <v>659.00277777777785</v>
      </c>
      <c r="AE128" s="76">
        <v>1290.4518595015195</v>
      </c>
      <c r="AF128" s="77">
        <v>-0.23049816443598425</v>
      </c>
      <c r="AG128" s="77">
        <v>-0.21977523349570269</v>
      </c>
      <c r="AH128" s="74">
        <v>1105145.33</v>
      </c>
      <c r="AI128" s="75">
        <v>664.54</v>
      </c>
      <c r="AJ128" s="76">
        <f t="shared" si="271"/>
        <v>1663.0230384927922</v>
      </c>
      <c r="AK128" s="77">
        <f t="shared" si="272"/>
        <v>1.3934899755530862E-2</v>
      </c>
      <c r="AL128" s="78">
        <f t="shared" si="273"/>
        <v>-0.22364111893882363</v>
      </c>
      <c r="AM128" s="74">
        <v>1089956.8899999999</v>
      </c>
      <c r="AN128" s="75">
        <v>644.48888888888894</v>
      </c>
      <c r="AO128" s="76">
        <f t="shared" si="274"/>
        <v>1691.1957813254255</v>
      </c>
      <c r="AP128" s="77">
        <f t="shared" si="275"/>
        <v>-0.23431091951922781</v>
      </c>
      <c r="AQ128" s="78">
        <f t="shared" si="276"/>
        <v>-0.16382815501035888</v>
      </c>
      <c r="AR128" s="74">
        <v>1423498.02</v>
      </c>
      <c r="AS128" s="75">
        <v>630.1</v>
      </c>
      <c r="AT128" s="79">
        <f t="shared" si="277"/>
        <v>2259.1620695127758</v>
      </c>
      <c r="AU128" s="77">
        <f t="shared" si="278"/>
        <v>9.2051416567953598E-2</v>
      </c>
      <c r="AV128" s="78">
        <f t="shared" si="279"/>
        <v>4.9985315674928338E-2</v>
      </c>
      <c r="AW128" s="74">
        <v>1303508.24</v>
      </c>
      <c r="AX128" s="75">
        <v>646.42999999999995</v>
      </c>
      <c r="AY128" s="79">
        <f t="shared" si="280"/>
        <v>2016.4723790665657</v>
      </c>
      <c r="AZ128" s="78">
        <f t="shared" si="281"/>
        <v>-3.8520256697462618E-2</v>
      </c>
      <c r="BA128" s="74">
        <v>1355731.36</v>
      </c>
    </row>
    <row r="129" spans="1:61">
      <c r="A129" s="62"/>
      <c r="B129" s="73" t="s">
        <v>219</v>
      </c>
      <c r="C129" s="73" t="s">
        <v>220</v>
      </c>
      <c r="D129" s="74">
        <v>367664.32</v>
      </c>
      <c r="E129" s="75">
        <v>230.61999999999998</v>
      </c>
      <c r="F129" s="76">
        <f t="shared" si="262"/>
        <v>1594.2429971381496</v>
      </c>
      <c r="G129" s="77">
        <f t="shared" si="263"/>
        <v>-0.597844645009314</v>
      </c>
      <c r="H129" s="77">
        <f t="shared" si="264"/>
        <v>-0.59783735603187316</v>
      </c>
      <c r="I129" s="74">
        <v>914234.55</v>
      </c>
      <c r="J129" s="75">
        <v>246.00000000000003</v>
      </c>
      <c r="K129" s="76">
        <f t="shared" si="265"/>
        <v>3716.4006097560973</v>
      </c>
      <c r="L129" s="77">
        <f t="shared" si="266"/>
        <v>1.8124780263089109E-5</v>
      </c>
      <c r="M129" s="77">
        <f t="shared" si="267"/>
        <v>-0.41045176511467452</v>
      </c>
      <c r="N129" s="74">
        <v>914217.98</v>
      </c>
      <c r="O129" s="75">
        <v>257.36999999999995</v>
      </c>
      <c r="P129" s="76">
        <f t="shared" si="268"/>
        <v>3552.1544080506669</v>
      </c>
      <c r="Q129" s="77">
        <f t="shared" si="269"/>
        <v>-0.41046245035321871</v>
      </c>
      <c r="R129" s="78">
        <f t="shared" si="270"/>
        <v>-0.36916299733346541</v>
      </c>
      <c r="S129" s="74">
        <v>1550737.49</v>
      </c>
      <c r="T129" s="75">
        <v>266.41999999999996</v>
      </c>
      <c r="U129" s="76">
        <v>5820.6496884618282</v>
      </c>
      <c r="V129" s="77">
        <v>7.0053982217922681E-2</v>
      </c>
      <c r="W129" s="77">
        <v>9.3734744146278484E-2</v>
      </c>
      <c r="X129" s="74">
        <v>1449214.26</v>
      </c>
      <c r="Y129" s="75">
        <v>287.714</v>
      </c>
      <c r="Z129" s="76">
        <v>5036.995975169787</v>
      </c>
      <c r="AA129" s="77">
        <v>2.2130436708690349E-2</v>
      </c>
      <c r="AB129" s="77">
        <v>0.10968193706047374</v>
      </c>
      <c r="AC129" s="74">
        <v>1417836.91</v>
      </c>
      <c r="AD129" s="75">
        <v>267.23055555555555</v>
      </c>
      <c r="AE129" s="76">
        <v>5305.6691329792211</v>
      </c>
      <c r="AF129" s="77">
        <v>8.5655897924049193E-2</v>
      </c>
      <c r="AG129" s="77">
        <v>0.57130208811723138</v>
      </c>
      <c r="AH129" s="74">
        <v>1305972.6499999999</v>
      </c>
      <c r="AI129" s="75">
        <v>291.33999999999992</v>
      </c>
      <c r="AJ129" s="76">
        <f t="shared" si="271"/>
        <v>4482.6410722866767</v>
      </c>
      <c r="AK129" s="77">
        <f t="shared" si="272"/>
        <v>0.44732975809537517</v>
      </c>
      <c r="AL129" s="78">
        <f t="shared" si="273"/>
        <v>2.5401844149415065</v>
      </c>
      <c r="AM129" s="74">
        <v>902332.48</v>
      </c>
      <c r="AN129" s="75">
        <v>267.58333333333337</v>
      </c>
      <c r="AO129" s="76">
        <f t="shared" si="274"/>
        <v>3372.1550171286199</v>
      </c>
      <c r="AP129" s="77">
        <f t="shared" si="275"/>
        <v>1.4460109350617096</v>
      </c>
      <c r="AQ129" s="78">
        <f t="shared" si="276"/>
        <v>4.7105394855369829</v>
      </c>
      <c r="AR129" s="74">
        <v>368899.61</v>
      </c>
      <c r="AS129" s="75">
        <v>266.01</v>
      </c>
      <c r="AT129" s="79">
        <f t="shared" si="277"/>
        <v>1386.7885041915717</v>
      </c>
      <c r="AU129" s="77">
        <f t="shared" si="278"/>
        <v>2.5169758370043311</v>
      </c>
      <c r="AV129" s="78">
        <f t="shared" si="279"/>
        <v>28.716058691090407</v>
      </c>
      <c r="AW129" s="74">
        <v>-243180.94</v>
      </c>
      <c r="AX129" s="75">
        <v>258.52999999999997</v>
      </c>
      <c r="AY129" s="79">
        <f t="shared" si="280"/>
        <v>-940.62948207171326</v>
      </c>
      <c r="AZ129" s="90">
        <f t="shared" si="281"/>
        <v>-20.589012538111753</v>
      </c>
      <c r="BA129" s="74">
        <v>12414.15</v>
      </c>
    </row>
    <row r="130" spans="1:61" s="82" customFormat="1">
      <c r="A130" s="80"/>
      <c r="B130" s="59"/>
      <c r="C130" s="59" t="s">
        <v>55</v>
      </c>
      <c r="D130" s="47">
        <f>SUM(D117:D129)</f>
        <v>20776697.460000001</v>
      </c>
      <c r="E130" s="54">
        <f>SUM(E117:E129)</f>
        <v>10416.030000000001</v>
      </c>
      <c r="F130" s="49">
        <f t="shared" si="262"/>
        <v>1994.6848712993337</v>
      </c>
      <c r="G130" s="55">
        <f t="shared" si="263"/>
        <v>0.19787854275633343</v>
      </c>
      <c r="H130" s="55">
        <f t="shared" si="264"/>
        <v>0.4222414843283282</v>
      </c>
      <c r="I130" s="47">
        <f>SUM(I117:I129)</f>
        <v>17344577.700000003</v>
      </c>
      <c r="J130" s="54">
        <f>SUM(J117:J129)</f>
        <v>10313.994000000001</v>
      </c>
      <c r="K130" s="49">
        <f t="shared" si="265"/>
        <v>1681.6548177165898</v>
      </c>
      <c r="L130" s="55">
        <f t="shared" si="266"/>
        <v>0.1873002425235307</v>
      </c>
      <c r="M130" s="55">
        <f t="shared" si="267"/>
        <v>0.2888912967274041</v>
      </c>
      <c r="N130" s="47">
        <f>SUM(N117:N129)</f>
        <v>14608417.550000001</v>
      </c>
      <c r="O130" s="54">
        <f>SUM(O117:O129)</f>
        <v>10272.620000000004</v>
      </c>
      <c r="P130" s="49">
        <f t="shared" si="268"/>
        <v>1422.0731955431033</v>
      </c>
      <c r="Q130" s="55">
        <f t="shared" si="269"/>
        <v>8.5564754866004344E-2</v>
      </c>
      <c r="R130" s="56">
        <f t="shared" si="270"/>
        <v>0.10615988848670203</v>
      </c>
      <c r="S130" s="47">
        <f>SUM(S117:S129)</f>
        <v>13456974.800000003</v>
      </c>
      <c r="T130" s="54">
        <f>SUM(T117:T129)</f>
        <v>10090.250000000002</v>
      </c>
      <c r="U130" s="49">
        <f t="shared" ref="U130" si="282">S130/T130</f>
        <v>1333.6611877802829</v>
      </c>
      <c r="V130" s="55">
        <f t="shared" ref="V130" si="283">SUM(S130-X130)/ABS(X130)</f>
        <v>1.8971814927097395E-2</v>
      </c>
      <c r="W130" s="55">
        <f t="shared" ref="W130" si="284">SUM(S130-AC130)/ABS(AC130)</f>
        <v>-2.7396469971049511E-2</v>
      </c>
      <c r="X130" s="47">
        <f>SUM(X117:X129)</f>
        <v>13206424.950000001</v>
      </c>
      <c r="Y130" s="54">
        <f>SUM(Y117:Y129)</f>
        <v>10214.441000000003</v>
      </c>
      <c r="Z130" s="49">
        <f t="shared" ref="Z130" si="285">X130/Y130</f>
        <v>1292.9170524358599</v>
      </c>
      <c r="AA130" s="55">
        <f t="shared" ref="AA130" si="286">SUM(X130-AC130)/ABS(AC130)</f>
        <v>-4.5504972972647273E-2</v>
      </c>
      <c r="AB130" s="55">
        <f t="shared" ref="AB130" si="287">SUM(X130-AH130)/ABS(AH130)</f>
        <v>-3.4274726933402375E-2</v>
      </c>
      <c r="AC130" s="47">
        <f>SUM(AC117:AC129)</f>
        <v>13836033.27</v>
      </c>
      <c r="AD130" s="54">
        <f>SUM(AD117:AD129)</f>
        <v>10454.436111111108</v>
      </c>
      <c r="AE130" s="49">
        <f t="shared" ref="AE130" si="288">AC130/AD130</f>
        <v>1323.4605025989767</v>
      </c>
      <c r="AF130" s="55">
        <f t="shared" ref="AF130" si="289">SUM(AC130-AH130)/ABS(AH130)</f>
        <v>1.1765641225203651E-2</v>
      </c>
      <c r="AG130" s="55">
        <f t="shared" ref="AG130" si="290">SUM(AC130-AM130)/ABS(AM130)</f>
        <v>0.37007605099988272</v>
      </c>
      <c r="AH130" s="47">
        <f>SUM(AH117:AH129)</f>
        <v>13675136.52</v>
      </c>
      <c r="AI130" s="54">
        <f>SUM(AI117:AI129)</f>
        <v>10819.739999999998</v>
      </c>
      <c r="AJ130" s="49">
        <f t="shared" si="271"/>
        <v>1263.9062047701702</v>
      </c>
      <c r="AK130" s="55">
        <f t="shared" si="272"/>
        <v>0.35414368226695359</v>
      </c>
      <c r="AL130" s="56">
        <f t="shared" si="273"/>
        <v>0.72990352679241877</v>
      </c>
      <c r="AM130" s="47">
        <f>SUM(AM117:AM129)</f>
        <v>10098733.760000002</v>
      </c>
      <c r="AN130" s="54">
        <f>SUM(AN117:AN129)</f>
        <v>10717.810000000001</v>
      </c>
      <c r="AO130" s="49">
        <f t="shared" si="274"/>
        <v>942.23855059942287</v>
      </c>
      <c r="AP130" s="55">
        <f t="shared" si="275"/>
        <v>0.27748890272589888</v>
      </c>
      <c r="AQ130" s="56">
        <f t="shared" si="276"/>
        <v>0.50718777007275606</v>
      </c>
      <c r="AR130" s="47">
        <f>SUM(AR117:AR129)</f>
        <v>7905144.0200000005</v>
      </c>
      <c r="AS130" s="54">
        <f>SUM(AS117:AS129)</f>
        <v>10990.29</v>
      </c>
      <c r="AT130" s="81">
        <f t="shared" si="277"/>
        <v>719.28438831004462</v>
      </c>
      <c r="AU130" s="55">
        <f t="shared" si="278"/>
        <v>0.17980498058083094</v>
      </c>
      <c r="AV130" s="56">
        <f t="shared" si="279"/>
        <v>6.4386692360919554E-2</v>
      </c>
      <c r="AW130" s="47">
        <f>SUM(AW117:AW129)</f>
        <v>6700381.9700000007</v>
      </c>
      <c r="AX130" s="54">
        <f>SUM(AX117:AX129)</f>
        <v>11300.540000000003</v>
      </c>
      <c r="AY130" s="81">
        <f>AW130/AX130</f>
        <v>592.92582212885395</v>
      </c>
      <c r="AZ130" s="56">
        <f t="shared" si="281"/>
        <v>-9.7828276808163403E-2</v>
      </c>
      <c r="BA130" s="47">
        <f>SUM(BA117:BA129)</f>
        <v>7426947.4400000013</v>
      </c>
    </row>
    <row r="131" spans="1:61" ht="4.5" customHeight="1">
      <c r="A131" s="62"/>
      <c r="C131" s="63"/>
      <c r="D131" s="64"/>
      <c r="E131" s="65"/>
      <c r="F131" s="66"/>
      <c r="G131" s="65"/>
      <c r="H131" s="65"/>
      <c r="I131" s="64"/>
      <c r="J131" s="65"/>
      <c r="K131" s="66"/>
      <c r="L131" s="65"/>
      <c r="M131" s="65"/>
      <c r="N131" s="64"/>
      <c r="O131" s="65"/>
      <c r="P131" s="66"/>
      <c r="Q131" s="65"/>
      <c r="R131" s="67"/>
      <c r="S131" s="64"/>
      <c r="T131" s="65"/>
      <c r="U131" s="66"/>
      <c r="V131" s="65"/>
      <c r="W131" s="65"/>
      <c r="X131" s="64"/>
      <c r="Y131" s="65"/>
      <c r="Z131" s="66"/>
      <c r="AA131" s="65"/>
      <c r="AB131" s="65"/>
      <c r="AC131" s="64"/>
      <c r="AD131" s="65"/>
      <c r="AE131" s="66"/>
      <c r="AF131" s="65"/>
      <c r="AG131" s="65"/>
      <c r="AH131" s="64"/>
      <c r="AI131" s="65"/>
      <c r="AJ131" s="66"/>
      <c r="AK131" s="65"/>
      <c r="AL131" s="67"/>
      <c r="AM131" s="64"/>
      <c r="AN131" s="65"/>
      <c r="AO131" s="66"/>
      <c r="AP131" s="65"/>
      <c r="AQ131" s="67"/>
      <c r="AR131" s="64"/>
      <c r="AS131" s="65"/>
      <c r="AT131" s="66"/>
      <c r="AU131" s="65"/>
      <c r="AV131" s="67"/>
      <c r="AW131" s="64"/>
      <c r="AX131" s="65"/>
      <c r="AY131" s="66"/>
      <c r="AZ131" s="68"/>
      <c r="BA131" s="64"/>
    </row>
    <row r="132" spans="1:61" ht="12.75">
      <c r="A132" s="80" t="s">
        <v>221</v>
      </c>
      <c r="B132" s="73"/>
      <c r="D132" s="83"/>
      <c r="E132" s="84"/>
      <c r="F132" s="85"/>
      <c r="G132" s="84"/>
      <c r="H132" s="84"/>
      <c r="I132" s="83"/>
      <c r="J132" s="84"/>
      <c r="K132" s="85"/>
      <c r="L132" s="84"/>
      <c r="M132" s="84"/>
      <c r="N132" s="83"/>
      <c r="O132" s="84"/>
      <c r="P132" s="85"/>
      <c r="Q132" s="84"/>
      <c r="R132" s="86"/>
      <c r="S132" s="83"/>
      <c r="T132" s="84"/>
      <c r="U132" s="85"/>
      <c r="V132" s="84"/>
      <c r="W132" s="84"/>
      <c r="X132" s="83"/>
      <c r="Y132" s="84"/>
      <c r="Z132" s="85"/>
      <c r="AA132" s="84"/>
      <c r="AB132" s="84"/>
      <c r="AC132" s="83"/>
      <c r="AD132" s="84"/>
      <c r="AE132" s="85"/>
      <c r="AF132" s="84"/>
      <c r="AG132" s="84"/>
      <c r="AH132" s="83"/>
      <c r="AI132" s="84"/>
      <c r="AJ132" s="85"/>
      <c r="AK132" s="84"/>
      <c r="AL132" s="86"/>
      <c r="AM132" s="83"/>
      <c r="AN132" s="84"/>
      <c r="AO132" s="85"/>
      <c r="AP132" s="84"/>
      <c r="AQ132" s="86"/>
      <c r="AR132" s="83"/>
      <c r="AS132" s="84"/>
      <c r="AT132" s="85"/>
      <c r="AU132" s="84"/>
      <c r="AV132" s="86"/>
      <c r="AW132" s="83"/>
      <c r="AX132" s="84"/>
      <c r="AY132" s="85"/>
      <c r="AZ132" s="87"/>
      <c r="BA132" s="83"/>
      <c r="BB132" s="84"/>
      <c r="BC132" s="84"/>
      <c r="BD132" s="84"/>
      <c r="BE132" s="84"/>
      <c r="BF132" s="84"/>
    </row>
    <row r="133" spans="1:61">
      <c r="A133" s="62"/>
      <c r="B133" s="73" t="s">
        <v>222</v>
      </c>
      <c r="C133" s="73" t="s">
        <v>223</v>
      </c>
      <c r="D133" s="74">
        <v>3089199.22</v>
      </c>
      <c r="E133" s="75">
        <v>5781.4700000000021</v>
      </c>
      <c r="F133" s="76">
        <f>D133/E133</f>
        <v>534.32763985629936</v>
      </c>
      <c r="G133" s="77">
        <f>SUM(D133-I133)/ABS(I133)</f>
        <v>-0.18213199625136145</v>
      </c>
      <c r="H133" s="77">
        <f>SUM(D133-N133)/ABS(N133)</f>
        <v>-0.17738053343876803</v>
      </c>
      <c r="I133" s="74">
        <v>3777136.66</v>
      </c>
      <c r="J133" s="75">
        <v>5463.1299999999992</v>
      </c>
      <c r="K133" s="76">
        <f>I133/J133</f>
        <v>691.38692654211059</v>
      </c>
      <c r="L133" s="77">
        <f>SUM(I133-N133)/ABS(N133)</f>
        <v>5.8095717044993021E-3</v>
      </c>
      <c r="M133" s="77">
        <f>SUM(I133-S133)/ABS(S133)</f>
        <v>-0.35641510577758878</v>
      </c>
      <c r="N133" s="74">
        <v>3755319.86</v>
      </c>
      <c r="O133" s="75">
        <v>5402.5399999999991</v>
      </c>
      <c r="P133" s="76">
        <f>N133/O133</f>
        <v>695.10264801371216</v>
      </c>
      <c r="Q133" s="77">
        <f>SUM(N133-S133)/ABS(S133)</f>
        <v>-0.36013246212028238</v>
      </c>
      <c r="R133" s="78">
        <f>SUM(N133-X133)/ABS(X133)</f>
        <v>-0.23227011542090181</v>
      </c>
      <c r="S133" s="74">
        <v>5868901.9800000004</v>
      </c>
      <c r="T133" s="75">
        <v>5304.2400000000016</v>
      </c>
      <c r="U133" s="76">
        <v>1106.4548323605263</v>
      </c>
      <c r="V133" s="77">
        <v>0.19982627517418483</v>
      </c>
      <c r="W133" s="77">
        <v>0.84340758952720207</v>
      </c>
      <c r="X133" s="74">
        <v>4891459.79</v>
      </c>
      <c r="Y133" s="75">
        <v>5469.3576666666659</v>
      </c>
      <c r="Z133" s="76">
        <v>894.33898605887498</v>
      </c>
      <c r="AA133" s="77">
        <v>0.53639541629440091</v>
      </c>
      <c r="AB133" s="77">
        <v>0.98393362342333035</v>
      </c>
      <c r="AC133" s="74">
        <v>3183724.54</v>
      </c>
      <c r="AD133" s="75">
        <v>5519.9811111111103</v>
      </c>
      <c r="AE133" s="76">
        <v>576.76366565666603</v>
      </c>
      <c r="AF133" s="77">
        <v>0.29129103249236271</v>
      </c>
      <c r="AG133" s="77">
        <v>-0.18261997323983581</v>
      </c>
      <c r="AH133" s="74">
        <v>2465536.0099999998</v>
      </c>
      <c r="AI133" s="75">
        <v>5482.82</v>
      </c>
      <c r="AJ133" s="76">
        <f>AH133/AI133</f>
        <v>449.6839236013584</v>
      </c>
      <c r="AK133" s="77">
        <f>SUM(AH133-AM133)/ABS(AM133)</f>
        <v>-0.3670055733427402</v>
      </c>
      <c r="AL133" s="78">
        <f>SUM(AH133-AR133)/ABS(AR133)</f>
        <v>-4.8489035392379698E-2</v>
      </c>
      <c r="AM133" s="74">
        <v>3895035.89</v>
      </c>
      <c r="AN133" s="75">
        <v>5442.5066666666671</v>
      </c>
      <c r="AO133" s="76">
        <f>AM133/AN133</f>
        <v>715.66947521730185</v>
      </c>
      <c r="AP133" s="77">
        <f>SUM(AM133-AR133)/ABS(AR133)</f>
        <v>0.50319011437809069</v>
      </c>
      <c r="AQ133" s="78">
        <f>SUM(AM133-AW133)/ABS(AW133)</f>
        <v>1.6867899446967847</v>
      </c>
      <c r="AR133" s="74">
        <v>2591179.8199999998</v>
      </c>
      <c r="AS133" s="75">
        <v>5433.95</v>
      </c>
      <c r="AT133" s="79">
        <f>AR133/AS133</f>
        <v>476.85014032149724</v>
      </c>
      <c r="AU133" s="77">
        <f>SUM(AR133-AW133)/ABS(AW133)</f>
        <v>0.78739197324243992</v>
      </c>
      <c r="AV133" s="78">
        <f>SUM(AR133-BA133)/ABS(BA133)</f>
        <v>0.54875219640377304</v>
      </c>
      <c r="AW133" s="74">
        <v>1449698.7</v>
      </c>
      <c r="AX133" s="75">
        <v>5504.56</v>
      </c>
      <c r="AY133" s="79">
        <f>AW133/AX133</f>
        <v>263.36322975860014</v>
      </c>
      <c r="AZ133" s="78">
        <f>SUM(AW133-BA133)/ABS(BA133)</f>
        <v>-0.13351283904769889</v>
      </c>
      <c r="BA133" s="74">
        <v>1673075.8</v>
      </c>
    </row>
    <row r="134" spans="1:61">
      <c r="A134" s="62"/>
      <c r="B134" s="73" t="s">
        <v>224</v>
      </c>
      <c r="C134" s="73" t="s">
        <v>225</v>
      </c>
      <c r="D134" s="74">
        <v>1460387.73</v>
      </c>
      <c r="E134" s="75">
        <v>974.79</v>
      </c>
      <c r="F134" s="76">
        <f>D134/E134</f>
        <v>1498.1562490382544</v>
      </c>
      <c r="G134" s="77">
        <f>SUM(D134-I134)/ABS(I134)</f>
        <v>0.12467680865052853</v>
      </c>
      <c r="H134" s="77">
        <f>SUM(D134-N134)/ABS(N134)</f>
        <v>1.8830083157367269E-2</v>
      </c>
      <c r="I134" s="74">
        <v>1298495.46</v>
      </c>
      <c r="J134" s="75">
        <v>892.74</v>
      </c>
      <c r="K134" s="76">
        <f>I134/J134</f>
        <v>1454.5057463539215</v>
      </c>
      <c r="L134" s="77">
        <f>SUM(I134-N134)/ABS(N134)</f>
        <v>-9.4113015116017273E-2</v>
      </c>
      <c r="M134" s="77">
        <f>SUM(I134-S134)/ABS(S134)</f>
        <v>-0.12691347146361331</v>
      </c>
      <c r="N134" s="74">
        <v>1433396.75</v>
      </c>
      <c r="O134" s="75">
        <v>920.91000000000008</v>
      </c>
      <c r="P134" s="76">
        <f>N134/O134</f>
        <v>1556.5003637706182</v>
      </c>
      <c r="Q134" s="77">
        <f>SUM(N134-S134)/ABS(S134)</f>
        <v>-3.6208110829406406E-2</v>
      </c>
      <c r="R134" s="78">
        <f>SUM(N134-X134)/ABS(X134)</f>
        <v>-0.21566222129701212</v>
      </c>
      <c r="S134" s="74">
        <v>1487247.16</v>
      </c>
      <c r="T134" s="75">
        <v>938.72</v>
      </c>
      <c r="U134" s="76">
        <v>1584.3352224305436</v>
      </c>
      <c r="V134" s="77">
        <v>-0.18619591271102914</v>
      </c>
      <c r="W134" s="77">
        <v>0.17412347084681576</v>
      </c>
      <c r="X134" s="74">
        <v>1827524.81</v>
      </c>
      <c r="Y134" s="75">
        <v>991.75577777777767</v>
      </c>
      <c r="Z134" s="76">
        <v>1842.7165749363478</v>
      </c>
      <c r="AA134" s="77">
        <v>0.44275936823834156</v>
      </c>
      <c r="AB134" s="77">
        <v>0.21931188602516949</v>
      </c>
      <c r="AC134" s="74">
        <v>1266687.19</v>
      </c>
      <c r="AD134" s="75">
        <v>1006.7761111111109</v>
      </c>
      <c r="AE134" s="76">
        <v>1258.1617462119186</v>
      </c>
      <c r="AF134" s="77">
        <v>-0.15487508667922156</v>
      </c>
      <c r="AG134" s="77">
        <v>6.8100813310456629E-2</v>
      </c>
      <c r="AH134" s="74">
        <v>1498816.53</v>
      </c>
      <c r="AI134" s="75">
        <v>1052.9999999999998</v>
      </c>
      <c r="AJ134" s="76">
        <f>AH134/AI134</f>
        <v>1423.3775213675217</v>
      </c>
      <c r="AK134" s="77">
        <f>SUM(AH134-AM134)/ABS(AM134)</f>
        <v>0.26383780252499162</v>
      </c>
      <c r="AL134" s="78">
        <f>SUM(AH134-AR134)/ABS(AR134)</f>
        <v>0.86889339924929621</v>
      </c>
      <c r="AM134" s="74">
        <v>1185924.75</v>
      </c>
      <c r="AN134" s="75">
        <v>1073.877777777778</v>
      </c>
      <c r="AO134" s="76">
        <f>AM134/AN134</f>
        <v>1104.3386636178334</v>
      </c>
      <c r="AP134" s="77">
        <f>SUM(AM134-AR134)/ABS(AR134)</f>
        <v>0.4787446581479668</v>
      </c>
      <c r="AQ134" s="78">
        <f>SUM(AM134-AW134)/ABS(AW134)</f>
        <v>1.6293569973924038</v>
      </c>
      <c r="AR134" s="74">
        <v>801980.75</v>
      </c>
      <c r="AS134" s="75">
        <v>1131.71</v>
      </c>
      <c r="AT134" s="79">
        <f>AR134/AS134</f>
        <v>708.64510342755648</v>
      </c>
      <c r="AU134" s="77">
        <f>SUM(AR134-AW134)/ABS(AW134)</f>
        <v>0.7781007578992748</v>
      </c>
      <c r="AV134" s="78">
        <f>SUM(AR134-BA134)/ABS(BA134)</f>
        <v>-0.11892067037112654</v>
      </c>
      <c r="AW134" s="74">
        <v>451032.23</v>
      </c>
      <c r="AX134" s="75">
        <v>1131.6500000000001</v>
      </c>
      <c r="AY134" s="79">
        <f>AW134/AX134</f>
        <v>398.56159589979228</v>
      </c>
      <c r="AZ134" s="78">
        <f>SUM(AW134-BA134)/ABS(BA134)</f>
        <v>-0.50448290080601577</v>
      </c>
      <c r="BA134" s="74">
        <v>910225.36</v>
      </c>
    </row>
    <row r="135" spans="1:61">
      <c r="A135" s="62"/>
      <c r="B135" s="73" t="s">
        <v>226</v>
      </c>
      <c r="C135" s="73" t="s">
        <v>227</v>
      </c>
      <c r="D135" s="74">
        <v>2092247.97</v>
      </c>
      <c r="E135" s="75">
        <v>1379.96</v>
      </c>
      <c r="F135" s="76">
        <f>D135/E135</f>
        <v>1516.1656642221512</v>
      </c>
      <c r="G135" s="77">
        <f>SUM(D135-I135)/ABS(I135)</f>
        <v>8.5667237357952494E-2</v>
      </c>
      <c r="H135" s="77">
        <f>SUM(D135-N135)/ABS(N135)</f>
        <v>0.29984880424852572</v>
      </c>
      <c r="I135" s="74">
        <v>1927154.01</v>
      </c>
      <c r="J135" s="75">
        <v>1405.79</v>
      </c>
      <c r="K135" s="76">
        <f>I135/J135</f>
        <v>1370.8690558333749</v>
      </c>
      <c r="L135" s="77">
        <f>SUM(I135-N135)/ABS(N135)</f>
        <v>0.19728104479950881</v>
      </c>
      <c r="M135" s="77">
        <f>SUM(I135-S135)/ABS(S135)</f>
        <v>0.10428511988251664</v>
      </c>
      <c r="N135" s="74">
        <v>1609608.72</v>
      </c>
      <c r="O135" s="75">
        <v>1422.95</v>
      </c>
      <c r="P135" s="76">
        <f>N135/O135</f>
        <v>1131.1772866228609</v>
      </c>
      <c r="Q135" s="77">
        <f>SUM(N135-S135)/ABS(S135)</f>
        <v>-7.7672594351115662E-2</v>
      </c>
      <c r="R135" s="78">
        <f>SUM(N135-X135)/ABS(X135)</f>
        <v>0.34912959736092369</v>
      </c>
      <c r="S135" s="74">
        <v>1745159.81</v>
      </c>
      <c r="T135" s="75">
        <v>1473.22</v>
      </c>
      <c r="U135" s="76">
        <v>1184.5887308073472</v>
      </c>
      <c r="V135" s="77">
        <v>0.46274477923787977</v>
      </c>
      <c r="W135" s="77">
        <v>0.2138740499323134</v>
      </c>
      <c r="X135" s="74">
        <v>1193071.98</v>
      </c>
      <c r="Y135" s="75">
        <v>1511.7465555555557</v>
      </c>
      <c r="Z135" s="76">
        <v>789.2010572906878</v>
      </c>
      <c r="AA135" s="77">
        <v>-0.17013954371126394</v>
      </c>
      <c r="AB135" s="77">
        <v>0.10761713595529145</v>
      </c>
      <c r="AC135" s="74">
        <v>1437677.83</v>
      </c>
      <c r="AD135" s="75">
        <v>1605.5316666666658</v>
      </c>
      <c r="AE135" s="76">
        <v>895.45280223892655</v>
      </c>
      <c r="AF135" s="77">
        <v>0.33470287391295411</v>
      </c>
      <c r="AG135" s="77">
        <v>9.5253536629501284E-2</v>
      </c>
      <c r="AH135" s="74">
        <v>1077151.97</v>
      </c>
      <c r="AI135" s="75">
        <v>1657.8300000000002</v>
      </c>
      <c r="AJ135" s="76">
        <f>AH135/AI135</f>
        <v>649.73608271053115</v>
      </c>
      <c r="AK135" s="77">
        <f>SUM(AH135-AM135)/ABS(AM135)</f>
        <v>-0.17940272847503366</v>
      </c>
      <c r="AL135" s="78">
        <f>SUM(AH135-AR135)/ABS(AR135)</f>
        <v>-0.35352725483657543</v>
      </c>
      <c r="AM135" s="74">
        <v>1312643.8600000001</v>
      </c>
      <c r="AN135" s="75">
        <v>1818.4344444444446</v>
      </c>
      <c r="AO135" s="76">
        <f>AM135/AN135</f>
        <v>721.85382542125672</v>
      </c>
      <c r="AP135" s="77">
        <f>SUM(AM135-AR135)/ABS(AR135)</f>
        <v>-0.21219242666741436</v>
      </c>
      <c r="AQ135" s="78">
        <f>SUM(AM135-AW135)/ABS(AW135)</f>
        <v>9.8462178537707945E-3</v>
      </c>
      <c r="AR135" s="74">
        <v>1666198.58</v>
      </c>
      <c r="AS135" s="75">
        <v>1878.2</v>
      </c>
      <c r="AT135" s="79">
        <f>AR135/AS135</f>
        <v>887.12521563198811</v>
      </c>
      <c r="AU135" s="77">
        <f>SUM(AR135-AW135)/ABS(AW135)</f>
        <v>0.28184375479143559</v>
      </c>
      <c r="AV135" s="78">
        <f>SUM(AR135-BA135)/ABS(BA135)</f>
        <v>0.90588737943796516</v>
      </c>
      <c r="AW135" s="74">
        <v>1299845.3</v>
      </c>
      <c r="AX135" s="75">
        <v>1966.71</v>
      </c>
      <c r="AY135" s="79">
        <f>AW135/AX135</f>
        <v>660.92372540944018</v>
      </c>
      <c r="AZ135" s="78">
        <f>SUM(AW135-BA135)/ABS(BA135)</f>
        <v>0.48683283146943723</v>
      </c>
      <c r="BA135" s="74">
        <v>874237.69</v>
      </c>
    </row>
    <row r="136" spans="1:61" s="82" customFormat="1">
      <c r="A136" s="80"/>
      <c r="B136" s="59"/>
      <c r="C136" s="59" t="s">
        <v>55</v>
      </c>
      <c r="D136" s="47">
        <f>SUM(D133:D135)</f>
        <v>6641834.9199999999</v>
      </c>
      <c r="E136" s="54">
        <f>SUM(E133:E135)</f>
        <v>8136.2200000000021</v>
      </c>
      <c r="F136" s="49">
        <f>D136/E136</f>
        <v>816.32931754549384</v>
      </c>
      <c r="G136" s="55">
        <f>SUM(D136-I136)/ABS(I136)</f>
        <v>-5.1543943124820232E-2</v>
      </c>
      <c r="H136" s="55">
        <f>SUM(D136-N136)/ABS(N136)</f>
        <v>-2.3018964583738043E-2</v>
      </c>
      <c r="I136" s="47">
        <f>SUM(I133:I135)</f>
        <v>7002786.1299999999</v>
      </c>
      <c r="J136" s="54">
        <f>SUM(J133:J135)</f>
        <v>7761.6599999999989</v>
      </c>
      <c r="K136" s="49">
        <f>I136/J136</f>
        <v>902.22789068317866</v>
      </c>
      <c r="L136" s="55">
        <f>SUM(I136-N136)/ABS(N136)</f>
        <v>3.007517146873593E-2</v>
      </c>
      <c r="M136" s="55">
        <f>SUM(I136-S136)/ABS(S136)</f>
        <v>-0.23057373741828652</v>
      </c>
      <c r="N136" s="47">
        <f>SUM(N133:N135)</f>
        <v>6798325.3299999991</v>
      </c>
      <c r="O136" s="54">
        <f>SUM(O133:O135)</f>
        <v>7746.3999999999987</v>
      </c>
      <c r="P136" s="49">
        <f>N136/O136</f>
        <v>877.6109328204069</v>
      </c>
      <c r="Q136" s="55">
        <f>SUM(N136-S136)/ABS(S136)</f>
        <v>-0.25303872581976261</v>
      </c>
      <c r="R136" s="56">
        <f>SUM(N136-X136)/ABS(X136)</f>
        <v>-0.1407638126369416</v>
      </c>
      <c r="S136" s="47">
        <f>SUM(S133:S135)</f>
        <v>9101308.9500000011</v>
      </c>
      <c r="T136" s="54">
        <f>SUM(T133:T135)</f>
        <v>7716.1800000000021</v>
      </c>
      <c r="U136" s="49">
        <f>S136/T136</f>
        <v>1179.5096731802523</v>
      </c>
      <c r="V136" s="55">
        <f>SUM(S136-X136)/ABS(X136)</f>
        <v>0.15030888088012145</v>
      </c>
      <c r="W136" s="55">
        <f>SUM(S136-AC136)/ABS(AC136)</f>
        <v>0.5457151011813075</v>
      </c>
      <c r="X136" s="47">
        <f>SUM(X133:X135)</f>
        <v>7912056.5800000001</v>
      </c>
      <c r="Y136" s="54">
        <f>SUM(Y133:Y135)</f>
        <v>7972.8599999999988</v>
      </c>
      <c r="Z136" s="49">
        <f>X136/Y136</f>
        <v>992.37370027819395</v>
      </c>
      <c r="AA136" s="55">
        <f>SUM(X136-AC136)/ABS(AC136)</f>
        <v>0.34373917029889733</v>
      </c>
      <c r="AB136" s="55">
        <f>SUM(X136-AH136)/ABS(AH136)</f>
        <v>0.56938401310683351</v>
      </c>
      <c r="AC136" s="47">
        <f>SUM(AC133:AC135)</f>
        <v>5888089.5600000005</v>
      </c>
      <c r="AD136" s="54">
        <f>SUM(AD133:AD135)</f>
        <v>8132.2888888888874</v>
      </c>
      <c r="AE136" s="49">
        <f>AC136/AD136</f>
        <v>724.03841531562819</v>
      </c>
      <c r="AF136" s="55">
        <f>SUM(AC136-AH136)/ABS(AH136)</f>
        <v>0.16792309682968046</v>
      </c>
      <c r="AG136" s="55">
        <f>SUM(AC136-AM136)/ABS(AM136)</f>
        <v>-7.9065719501417442E-2</v>
      </c>
      <c r="AH136" s="47">
        <f>SUM(AH133:AH135)</f>
        <v>5041504.51</v>
      </c>
      <c r="AI136" s="54">
        <f>SUM(AI133:AI135)</f>
        <v>8193.65</v>
      </c>
      <c r="AJ136" s="49">
        <f>AH136/AI136</f>
        <v>615.29410091961461</v>
      </c>
      <c r="AK136" s="55">
        <f>SUM(AH136-AM136)/ABS(AM136)</f>
        <v>-0.21147695169446296</v>
      </c>
      <c r="AL136" s="56">
        <f>SUM(AH136-AR136)/ABS(AR136)</f>
        <v>-3.5290319328290017E-3</v>
      </c>
      <c r="AM136" s="47">
        <f>SUM(AM133:AM135)</f>
        <v>6393604.5000000009</v>
      </c>
      <c r="AN136" s="54">
        <f>SUM(AN133:AN135)</f>
        <v>8334.818888888889</v>
      </c>
      <c r="AO136" s="49">
        <f>AM136/AN136</f>
        <v>767.09579239007667</v>
      </c>
      <c r="AP136" s="55">
        <f>SUM(AM136-AR136)/ABS(AR136)</f>
        <v>0.26371825174735825</v>
      </c>
      <c r="AQ136" s="56">
        <f>SUM(AM136-AW136)/ABS(AW136)</f>
        <v>0.99764168716581414</v>
      </c>
      <c r="AR136" s="47">
        <f>SUM(AR133:AR135)</f>
        <v>5059359.1500000004</v>
      </c>
      <c r="AS136" s="54">
        <f>SUM(AS133:AS135)</f>
        <v>8443.86</v>
      </c>
      <c r="AT136" s="81">
        <f>AR136/AS136</f>
        <v>599.17610547782647</v>
      </c>
      <c r="AU136" s="55">
        <f>SUM(AR136-AW136)/ABS(AW136)</f>
        <v>0.58076508304256214</v>
      </c>
      <c r="AV136" s="56">
        <f>SUM(AR136-BA136)/ABS(BA136)</f>
        <v>0.46328338436457489</v>
      </c>
      <c r="AW136" s="47">
        <f>SUM(AW133:AW135)</f>
        <v>3200576.23</v>
      </c>
      <c r="AX136" s="54">
        <f>SUM(AX133:AX135)</f>
        <v>8602.9200000000019</v>
      </c>
      <c r="AY136" s="81">
        <f>AW136/AX136</f>
        <v>372.03370832229047</v>
      </c>
      <c r="AZ136" s="56">
        <f>SUM(AW136-BA136)/ABS(BA136)</f>
        <v>-7.4319517769120685E-2</v>
      </c>
      <c r="BA136" s="47">
        <f>SUM(BA133:BA135)</f>
        <v>3457538.85</v>
      </c>
    </row>
    <row r="137" spans="1:61" ht="4.5" customHeight="1">
      <c r="A137" s="62"/>
      <c r="C137" s="63"/>
      <c r="D137" s="64"/>
      <c r="E137" s="65"/>
      <c r="F137" s="66"/>
      <c r="G137" s="65"/>
      <c r="H137" s="65"/>
      <c r="I137" s="64"/>
      <c r="J137" s="65"/>
      <c r="K137" s="66"/>
      <c r="L137" s="65"/>
      <c r="M137" s="65"/>
      <c r="N137" s="64"/>
      <c r="O137" s="65"/>
      <c r="P137" s="66"/>
      <c r="Q137" s="65"/>
      <c r="R137" s="67"/>
      <c r="S137" s="64"/>
      <c r="T137" s="65"/>
      <c r="U137" s="66"/>
      <c r="V137" s="65"/>
      <c r="W137" s="65"/>
      <c r="X137" s="64"/>
      <c r="Y137" s="65"/>
      <c r="Z137" s="66"/>
      <c r="AA137" s="65"/>
      <c r="AB137" s="65"/>
      <c r="AC137" s="64"/>
      <c r="AD137" s="65"/>
      <c r="AE137" s="66"/>
      <c r="AF137" s="65"/>
      <c r="AG137" s="65"/>
      <c r="AH137" s="64"/>
      <c r="AI137" s="65"/>
      <c r="AJ137" s="66"/>
      <c r="AK137" s="65"/>
      <c r="AL137" s="67"/>
      <c r="AM137" s="64"/>
      <c r="AN137" s="65"/>
      <c r="AO137" s="66"/>
      <c r="AP137" s="65"/>
      <c r="AQ137" s="67"/>
      <c r="AR137" s="64"/>
      <c r="AS137" s="65"/>
      <c r="AT137" s="66"/>
      <c r="AU137" s="65"/>
      <c r="AV137" s="67"/>
      <c r="AW137" s="64"/>
      <c r="AX137" s="65"/>
      <c r="AY137" s="66"/>
      <c r="AZ137" s="68"/>
      <c r="BA137" s="64"/>
    </row>
    <row r="138" spans="1:61" ht="12.75">
      <c r="A138" s="80" t="s">
        <v>228</v>
      </c>
      <c r="B138" s="73"/>
      <c r="D138" s="83"/>
      <c r="E138" s="84"/>
      <c r="F138" s="85"/>
      <c r="G138" s="84"/>
      <c r="H138" s="84"/>
      <c r="I138" s="83"/>
      <c r="J138" s="84"/>
      <c r="K138" s="85"/>
      <c r="L138" s="84"/>
      <c r="M138" s="84"/>
      <c r="N138" s="83"/>
      <c r="O138" s="84"/>
      <c r="P138" s="85"/>
      <c r="Q138" s="84"/>
      <c r="R138" s="86"/>
      <c r="S138" s="83"/>
      <c r="T138" s="84"/>
      <c r="U138" s="85"/>
      <c r="V138" s="84"/>
      <c r="W138" s="84"/>
      <c r="X138" s="83"/>
      <c r="Y138" s="84"/>
      <c r="Z138" s="85"/>
      <c r="AA138" s="84"/>
      <c r="AB138" s="84"/>
      <c r="AC138" s="83"/>
      <c r="AD138" s="84"/>
      <c r="AE138" s="85"/>
      <c r="AF138" s="84"/>
      <c r="AG138" s="84"/>
      <c r="AH138" s="83"/>
      <c r="AI138" s="84"/>
      <c r="AJ138" s="85"/>
      <c r="AK138" s="84"/>
      <c r="AL138" s="86"/>
      <c r="AM138" s="83"/>
      <c r="AN138" s="84"/>
      <c r="AO138" s="85"/>
      <c r="AP138" s="84"/>
      <c r="AQ138" s="86"/>
      <c r="AR138" s="83"/>
      <c r="AS138" s="84"/>
      <c r="AT138" s="85"/>
      <c r="AU138" s="84"/>
      <c r="AV138" s="86"/>
      <c r="AW138" s="83"/>
      <c r="AX138" s="84"/>
      <c r="AY138" s="85"/>
      <c r="AZ138" s="87"/>
      <c r="BA138" s="83"/>
      <c r="BB138" s="84"/>
      <c r="BC138" s="84"/>
      <c r="BD138" s="84"/>
      <c r="BE138" s="84"/>
      <c r="BF138" s="84"/>
      <c r="BG138" s="84"/>
      <c r="BH138" s="84"/>
      <c r="BI138" s="84"/>
    </row>
    <row r="139" spans="1:61">
      <c r="A139" s="62"/>
      <c r="B139" s="73" t="s">
        <v>229</v>
      </c>
      <c r="C139" s="73" t="s">
        <v>230</v>
      </c>
      <c r="D139" s="74">
        <v>41741.61</v>
      </c>
      <c r="E139" s="75">
        <v>19.399999999999999</v>
      </c>
      <c r="F139" s="76">
        <f t="shared" ref="F139:F144" si="291">D139/E139</f>
        <v>2151.6293814432993</v>
      </c>
      <c r="G139" s="77">
        <f t="shared" ref="G139:G144" si="292">SUM(D139-I139)/ABS(I139)</f>
        <v>-0.58345144567409457</v>
      </c>
      <c r="H139" s="77">
        <f t="shared" ref="H139:H144" si="293">SUM(D139-N139)/ABS(N139)</f>
        <v>-0.73291128460045962</v>
      </c>
      <c r="I139" s="74">
        <v>100208.27</v>
      </c>
      <c r="J139" s="75">
        <v>27.110000000000003</v>
      </c>
      <c r="K139" s="76">
        <f t="shared" ref="K139:K144" si="294">I139/J139</f>
        <v>3696.35817041682</v>
      </c>
      <c r="L139" s="77">
        <f t="shared" ref="L139:L144" si="295">SUM(I139-N139)/ABS(N139)</f>
        <v>-0.35880532383129676</v>
      </c>
      <c r="M139" s="77">
        <f t="shared" ref="M139:M144" si="296">SUM(I139-S139)/ABS(S139)</f>
        <v>-0.62820403606494235</v>
      </c>
      <c r="N139" s="74">
        <v>156283.69</v>
      </c>
      <c r="O139" s="75">
        <v>24.669999999999998</v>
      </c>
      <c r="P139" s="76">
        <f t="shared" ref="P139:P144" si="297">N139/O139</f>
        <v>6334.9691933522499</v>
      </c>
      <c r="Q139" s="77">
        <f t="shared" ref="Q139:Q144" si="298">SUM(N139-S139)/ABS(S139)</f>
        <v>-0.42015119938825696</v>
      </c>
      <c r="R139" s="78">
        <f t="shared" ref="R139:R144" si="299">SUM(N139-X139)/ABS(X139)</f>
        <v>-0.52226528091409885</v>
      </c>
      <c r="S139" s="74">
        <v>269524.90000000002</v>
      </c>
      <c r="T139" s="75">
        <v>22.400000000000002</v>
      </c>
      <c r="U139" s="76">
        <v>12032.361607142857</v>
      </c>
      <c r="V139" s="77">
        <v>-0.17610466973133523</v>
      </c>
      <c r="W139" s="77">
        <v>-0.22927025756752359</v>
      </c>
      <c r="X139" s="74">
        <v>327134.88</v>
      </c>
      <c r="Y139" s="75">
        <v>28.28</v>
      </c>
      <c r="Z139" s="76">
        <v>11567.711456859972</v>
      </c>
      <c r="AA139" s="77">
        <v>-6.452954141498965E-2</v>
      </c>
      <c r="AB139" s="77">
        <v>-0.10843688257626903</v>
      </c>
      <c r="AC139" s="74">
        <v>349700.92</v>
      </c>
      <c r="AD139" s="75">
        <v>24.291666666666668</v>
      </c>
      <c r="AE139" s="76">
        <v>14395.921234991421</v>
      </c>
      <c r="AF139" s="77">
        <v>-4.6936106595705324E-2</v>
      </c>
      <c r="AG139" s="77">
        <v>0.45976461827067816</v>
      </c>
      <c r="AH139" s="74">
        <v>366922.85</v>
      </c>
      <c r="AI139" s="75">
        <v>20.77</v>
      </c>
      <c r="AJ139" s="76">
        <f t="shared" ref="AJ139:AJ144" si="300">AH139/AI139</f>
        <v>17666.001444390949</v>
      </c>
      <c r="AK139" s="77">
        <f t="shared" ref="AK139:AK144" si="301">SUM(AH139-AM139)/ABS(AM139)</f>
        <v>0.53165451799508934</v>
      </c>
      <c r="AL139" s="78">
        <f t="shared" ref="AL139:AL144" si="302">SUM(AH139-AR139)/ABS(AR139)</f>
        <v>2.434635349435768</v>
      </c>
      <c r="AM139" s="74">
        <v>239559.8</v>
      </c>
      <c r="AN139" s="75">
        <v>24.769999999999996</v>
      </c>
      <c r="AO139" s="76">
        <f t="shared" ref="AO139:AO144" si="303">AM139/AN139</f>
        <v>9671.3685910375461</v>
      </c>
      <c r="AP139" s="77">
        <f t="shared" ref="AP139:AP144" si="304">SUM(AM139-AR139)/ABS(AR139)</f>
        <v>1.2424347717340654</v>
      </c>
      <c r="AQ139" s="78">
        <f t="shared" ref="AQ139:AQ144" si="305">SUM(AM139-AW139)/ABS(AW139)</f>
        <v>7.8312028229201536</v>
      </c>
      <c r="AR139" s="74">
        <v>106830.22</v>
      </c>
      <c r="AS139" s="75">
        <v>25.35</v>
      </c>
      <c r="AT139" s="79">
        <f t="shared" ref="AT139:AT144" si="306">AR139/AS139</f>
        <v>4214.209861932939</v>
      </c>
      <c r="AU139" s="77">
        <f t="shared" ref="AU139:AU144" si="307">SUM(AR139-AW139)/ABS(AW139)</f>
        <v>2.9382206047808563</v>
      </c>
      <c r="AV139" s="78">
        <f t="shared" ref="AV139:AV144" si="308">SUM(AR139-BA139)/ABS(BA139)</f>
        <v>0.32841948871809473</v>
      </c>
      <c r="AW139" s="74">
        <v>27126.52</v>
      </c>
      <c r="AX139" s="75">
        <v>29.55</v>
      </c>
      <c r="AY139" s="79">
        <f t="shared" ref="AY139:AY144" si="309">AW139/AX139</f>
        <v>917.98714043993232</v>
      </c>
      <c r="AZ139" s="78">
        <f t="shared" ref="AZ139:AZ144" si="310">SUM(AW139-BA139)/ABS(BA139)</f>
        <v>-0.66268535411514484</v>
      </c>
      <c r="BA139" s="74">
        <v>80419.039999999994</v>
      </c>
    </row>
    <row r="140" spans="1:61">
      <c r="A140" s="62"/>
      <c r="B140" s="73" t="s">
        <v>231</v>
      </c>
      <c r="C140" s="73" t="s">
        <v>232</v>
      </c>
      <c r="D140" s="74">
        <v>288726.81</v>
      </c>
      <c r="E140" s="75">
        <v>51.18</v>
      </c>
      <c r="F140" s="76">
        <f t="shared" si="291"/>
        <v>5641.3991793669402</v>
      </c>
      <c r="G140" s="77">
        <f t="shared" si="292"/>
        <v>4.879144457443025E-2</v>
      </c>
      <c r="H140" s="77">
        <f t="shared" si="293"/>
        <v>-0.13797643726469344</v>
      </c>
      <c r="I140" s="74">
        <v>275294.78000000003</v>
      </c>
      <c r="J140" s="75">
        <v>40.51</v>
      </c>
      <c r="K140" s="76">
        <f t="shared" si="294"/>
        <v>6795.7240187608004</v>
      </c>
      <c r="L140" s="77">
        <f t="shared" si="295"/>
        <v>-0.17807914319410642</v>
      </c>
      <c r="M140" s="77">
        <f t="shared" si="296"/>
        <v>-8.0856328275598896E-2</v>
      </c>
      <c r="N140" s="74">
        <v>334940.74</v>
      </c>
      <c r="O140" s="75">
        <v>35.799999999999997</v>
      </c>
      <c r="P140" s="76">
        <f t="shared" si="297"/>
        <v>9355.886592178771</v>
      </c>
      <c r="Q140" s="77">
        <f t="shared" si="298"/>
        <v>0.11828731940971762</v>
      </c>
      <c r="R140" s="78">
        <f t="shared" si="299"/>
        <v>0.27633391251038819</v>
      </c>
      <c r="S140" s="74">
        <v>299512.24</v>
      </c>
      <c r="T140" s="75">
        <v>36.730000000000004</v>
      </c>
      <c r="U140" s="76">
        <v>8154.4307105907965</v>
      </c>
      <c r="V140" s="77">
        <v>0.14132914713196842</v>
      </c>
      <c r="W140" s="77">
        <v>0.59264166872673574</v>
      </c>
      <c r="X140" s="74">
        <v>262424.07</v>
      </c>
      <c r="Y140" s="75">
        <v>34.74</v>
      </c>
      <c r="Z140" s="76">
        <v>7553.9455958549224</v>
      </c>
      <c r="AA140" s="77">
        <v>0.39542714100385928</v>
      </c>
      <c r="AB140" s="77">
        <v>0.58844717683951375</v>
      </c>
      <c r="AC140" s="74">
        <v>188060.03</v>
      </c>
      <c r="AD140" s="75">
        <v>37.611111111111114</v>
      </c>
      <c r="AE140" s="76">
        <v>5000.1189660265873</v>
      </c>
      <c r="AF140" s="77">
        <v>0.13832326329613842</v>
      </c>
      <c r="AG140" s="77">
        <v>0.35299998525125204</v>
      </c>
      <c r="AH140" s="74">
        <v>165207.93</v>
      </c>
      <c r="AI140" s="75">
        <v>32.08</v>
      </c>
      <c r="AJ140" s="76">
        <f t="shared" si="300"/>
        <v>5149.8731296758106</v>
      </c>
      <c r="AK140" s="77">
        <f t="shared" si="301"/>
        <v>0.18859029669084851</v>
      </c>
      <c r="AL140" s="78">
        <f t="shared" si="302"/>
        <v>0.11412390432320016</v>
      </c>
      <c r="AM140" s="74">
        <v>138994.85</v>
      </c>
      <c r="AN140" s="75">
        <v>30.069999999999997</v>
      </c>
      <c r="AO140" s="76">
        <f t="shared" si="303"/>
        <v>4622.3761223811116</v>
      </c>
      <c r="AP140" s="77">
        <f t="shared" si="304"/>
        <v>-6.2651018248230758E-2</v>
      </c>
      <c r="AQ140" s="78">
        <f t="shared" si="305"/>
        <v>0.64491530739162395</v>
      </c>
      <c r="AR140" s="74">
        <v>148285.06</v>
      </c>
      <c r="AS140" s="75">
        <v>37.980000000000004</v>
      </c>
      <c r="AT140" s="79">
        <f t="shared" si="306"/>
        <v>3904.2933122696149</v>
      </c>
      <c r="AU140" s="77">
        <f t="shared" si="307"/>
        <v>0.75485901133376809</v>
      </c>
      <c r="AV140" s="78">
        <f t="shared" si="308"/>
        <v>2.3416833504753645</v>
      </c>
      <c r="AW140" s="74">
        <v>84499.7</v>
      </c>
      <c r="AX140" s="75">
        <v>46.35</v>
      </c>
      <c r="AY140" s="79">
        <f t="shared" si="309"/>
        <v>1823.078748651564</v>
      </c>
      <c r="AZ140" s="78">
        <f t="shared" si="310"/>
        <v>0.90424605560508353</v>
      </c>
      <c r="BA140" s="74">
        <v>44374.36</v>
      </c>
    </row>
    <row r="141" spans="1:61">
      <c r="A141" s="62"/>
      <c r="B141" s="73" t="s">
        <v>233</v>
      </c>
      <c r="C141" s="73" t="s">
        <v>234</v>
      </c>
      <c r="D141" s="74">
        <v>1276759.74</v>
      </c>
      <c r="E141" s="75">
        <v>585.05999999999995</v>
      </c>
      <c r="F141" s="76">
        <f t="shared" si="291"/>
        <v>2182.271459337504</v>
      </c>
      <c r="G141" s="77">
        <f t="shared" si="292"/>
        <v>-3.2109373997908225E-2</v>
      </c>
      <c r="H141" s="77">
        <f t="shared" si="293"/>
        <v>0.13352861690241599</v>
      </c>
      <c r="I141" s="74">
        <v>1319115.72</v>
      </c>
      <c r="J141" s="75">
        <v>558.64</v>
      </c>
      <c r="K141" s="76">
        <f t="shared" si="294"/>
        <v>2361.2983674638408</v>
      </c>
      <c r="L141" s="77">
        <f t="shared" si="295"/>
        <v>0.17113296321971636</v>
      </c>
      <c r="M141" s="77">
        <f t="shared" si="296"/>
        <v>1.1611056117973497</v>
      </c>
      <c r="N141" s="74">
        <v>1126358.6299999999</v>
      </c>
      <c r="O141" s="75">
        <v>555.84</v>
      </c>
      <c r="P141" s="76">
        <f t="shared" si="297"/>
        <v>2026.4080130972939</v>
      </c>
      <c r="Q141" s="77">
        <f t="shared" si="298"/>
        <v>0.84531191561372221</v>
      </c>
      <c r="R141" s="78">
        <f t="shared" si="299"/>
        <v>1.635683741808728</v>
      </c>
      <c r="S141" s="74">
        <v>610389.29</v>
      </c>
      <c r="T141" s="75">
        <v>544.42999999999995</v>
      </c>
      <c r="U141" s="76">
        <v>1121.1529305879546</v>
      </c>
      <c r="V141" s="77">
        <v>0.42831340301194565</v>
      </c>
      <c r="W141" s="77">
        <v>0.43545605749450444</v>
      </c>
      <c r="X141" s="74">
        <v>427349.69</v>
      </c>
      <c r="Y141" s="75">
        <v>497.10933333333338</v>
      </c>
      <c r="Z141" s="76">
        <v>859.66941544717179</v>
      </c>
      <c r="AA141" s="77">
        <v>5.0007613647654551E-3</v>
      </c>
      <c r="AB141" s="77">
        <v>-0.21657986587712913</v>
      </c>
      <c r="AC141" s="74">
        <v>425223.25</v>
      </c>
      <c r="AD141" s="75">
        <v>422.01888888888902</v>
      </c>
      <c r="AE141" s="76">
        <v>1007.5929329124285</v>
      </c>
      <c r="AF141" s="77">
        <v>-0.22047806903249878</v>
      </c>
      <c r="AG141" s="77">
        <v>-0.15160737370898794</v>
      </c>
      <c r="AH141" s="74">
        <v>545492.35</v>
      </c>
      <c r="AI141" s="75">
        <v>294.97999999999996</v>
      </c>
      <c r="AJ141" s="76">
        <f t="shared" si="300"/>
        <v>1849.2519831853008</v>
      </c>
      <c r="AK141" s="77">
        <f t="shared" si="301"/>
        <v>8.834991369393827E-2</v>
      </c>
      <c r="AL141" s="78">
        <f t="shared" si="302"/>
        <v>0.69029822453604361</v>
      </c>
      <c r="AM141" s="74">
        <v>501210.45</v>
      </c>
      <c r="AN141" s="75">
        <v>242.2533333333333</v>
      </c>
      <c r="AO141" s="76">
        <f t="shared" si="303"/>
        <v>2068.9517172106339</v>
      </c>
      <c r="AP141" s="77">
        <f t="shared" si="304"/>
        <v>0.55308343692429696</v>
      </c>
      <c r="AQ141" s="78">
        <f t="shared" si="305"/>
        <v>0.86083615590155282</v>
      </c>
      <c r="AR141" s="74">
        <v>322719.59000000003</v>
      </c>
      <c r="AS141" s="75">
        <v>246.94</v>
      </c>
      <c r="AT141" s="79">
        <f t="shared" si="306"/>
        <v>1306.8745039280798</v>
      </c>
      <c r="AU141" s="77">
        <f t="shared" si="307"/>
        <v>0.19815594684772683</v>
      </c>
      <c r="AV141" s="78">
        <f t="shared" si="308"/>
        <v>0.4311974839062146</v>
      </c>
      <c r="AW141" s="74">
        <v>269346.90000000002</v>
      </c>
      <c r="AX141" s="75">
        <v>257.48</v>
      </c>
      <c r="AY141" s="79">
        <f t="shared" si="309"/>
        <v>1046.0886282429703</v>
      </c>
      <c r="AZ141" s="78">
        <f t="shared" si="310"/>
        <v>0.19450017142727155</v>
      </c>
      <c r="BA141" s="74">
        <v>225489.21</v>
      </c>
    </row>
    <row r="142" spans="1:61">
      <c r="A142" s="62"/>
      <c r="B142" s="73" t="s">
        <v>235</v>
      </c>
      <c r="C142" s="73" t="s">
        <v>236</v>
      </c>
      <c r="D142" s="74">
        <v>1410930.1</v>
      </c>
      <c r="E142" s="75">
        <v>1065.6099999999999</v>
      </c>
      <c r="F142" s="76">
        <f t="shared" si="291"/>
        <v>1324.0586143148057</v>
      </c>
      <c r="G142" s="77">
        <f t="shared" si="292"/>
        <v>0.74710359892815403</v>
      </c>
      <c r="H142" s="77">
        <f t="shared" si="293"/>
        <v>0.9347917110678341</v>
      </c>
      <c r="I142" s="74">
        <v>807582.39</v>
      </c>
      <c r="J142" s="75">
        <v>1068.1599999999996</v>
      </c>
      <c r="K142" s="76">
        <f t="shared" si="294"/>
        <v>756.05002059616561</v>
      </c>
      <c r="L142" s="77">
        <f t="shared" si="295"/>
        <v>0.10742815266068165</v>
      </c>
      <c r="M142" s="77">
        <f t="shared" si="296"/>
        <v>-0.14267015406667924</v>
      </c>
      <c r="N142" s="74">
        <v>729241.34</v>
      </c>
      <c r="O142" s="75">
        <v>1090.42</v>
      </c>
      <c r="P142" s="76">
        <f t="shared" si="297"/>
        <v>668.77106069221031</v>
      </c>
      <c r="Q142" s="77">
        <f t="shared" si="298"/>
        <v>-0.22583704967810364</v>
      </c>
      <c r="R142" s="78">
        <f t="shared" si="299"/>
        <v>-0.12117595224442938</v>
      </c>
      <c r="S142" s="74">
        <v>941973.96</v>
      </c>
      <c r="T142" s="75">
        <v>1032.9500000000003</v>
      </c>
      <c r="U142" s="76">
        <v>911.92599835422789</v>
      </c>
      <c r="V142" s="77">
        <v>0.13519259400124514</v>
      </c>
      <c r="W142" s="77">
        <v>1.670188275587829</v>
      </c>
      <c r="X142" s="74">
        <v>829792.2</v>
      </c>
      <c r="Y142" s="75">
        <v>1080.8056666666666</v>
      </c>
      <c r="Z142" s="76">
        <v>767.75337657062619</v>
      </c>
      <c r="AA142" s="77">
        <v>1.3521896545996144</v>
      </c>
      <c r="AB142" s="77">
        <v>0.15725787275371245</v>
      </c>
      <c r="AC142" s="74">
        <v>352774.36</v>
      </c>
      <c r="AD142" s="75">
        <v>1113.1916666666668</v>
      </c>
      <c r="AE142" s="76">
        <v>316.90352215476514</v>
      </c>
      <c r="AF142" s="77">
        <v>-0.50800826349578565</v>
      </c>
      <c r="AG142" s="77">
        <v>-0.62512319604257749</v>
      </c>
      <c r="AH142" s="74">
        <v>717033.1</v>
      </c>
      <c r="AI142" s="75">
        <v>1113.1999999999998</v>
      </c>
      <c r="AJ142" s="76">
        <f t="shared" si="300"/>
        <v>644.11884656845143</v>
      </c>
      <c r="AK142" s="77">
        <f t="shared" si="301"/>
        <v>-0.23804247888173352</v>
      </c>
      <c r="AL142" s="78">
        <f t="shared" si="302"/>
        <v>-0.2847497114118262</v>
      </c>
      <c r="AM142" s="74">
        <v>941040.78</v>
      </c>
      <c r="AN142" s="75">
        <v>1082.4355555555558</v>
      </c>
      <c r="AO142" s="76">
        <f t="shared" si="303"/>
        <v>869.37349311018761</v>
      </c>
      <c r="AP142" s="77">
        <f t="shared" si="304"/>
        <v>-6.1298997956663083E-2</v>
      </c>
      <c r="AQ142" s="78">
        <f t="shared" si="305"/>
        <v>0.32178896453770006</v>
      </c>
      <c r="AR142" s="74">
        <v>1002492.57</v>
      </c>
      <c r="AS142" s="75">
        <v>1121.48</v>
      </c>
      <c r="AT142" s="79">
        <f t="shared" si="306"/>
        <v>893.90142490280698</v>
      </c>
      <c r="AU142" s="77">
        <f t="shared" si="307"/>
        <v>0.40810435022490493</v>
      </c>
      <c r="AV142" s="78">
        <f t="shared" si="308"/>
        <v>0.17032358431969574</v>
      </c>
      <c r="AW142" s="74">
        <v>711944.8</v>
      </c>
      <c r="AX142" s="75">
        <v>1141.57</v>
      </c>
      <c r="AY142" s="79">
        <f t="shared" si="309"/>
        <v>623.65409041933481</v>
      </c>
      <c r="AZ142" s="78">
        <f t="shared" si="310"/>
        <v>-0.16886586982508106</v>
      </c>
      <c r="BA142" s="74">
        <v>856594.35</v>
      </c>
    </row>
    <row r="143" spans="1:61">
      <c r="A143" s="62"/>
      <c r="B143" s="73" t="s">
        <v>237</v>
      </c>
      <c r="C143" s="73" t="s">
        <v>238</v>
      </c>
      <c r="D143" s="74">
        <v>750431.22</v>
      </c>
      <c r="E143" s="75">
        <v>1167.4499999999998</v>
      </c>
      <c r="F143" s="76">
        <f t="shared" si="291"/>
        <v>642.79516895798542</v>
      </c>
      <c r="G143" s="77">
        <f t="shared" si="292"/>
        <v>0.448852181870184</v>
      </c>
      <c r="H143" s="77">
        <f t="shared" si="293"/>
        <v>0.79640979075377694</v>
      </c>
      <c r="I143" s="74">
        <v>517948.78</v>
      </c>
      <c r="J143" s="75">
        <v>1172.1699999999998</v>
      </c>
      <c r="K143" s="76">
        <f t="shared" si="294"/>
        <v>441.87172509107052</v>
      </c>
      <c r="L143" s="77">
        <f t="shared" si="295"/>
        <v>0.23988479517279965</v>
      </c>
      <c r="M143" s="77">
        <f t="shared" si="296"/>
        <v>0.16106371126556138</v>
      </c>
      <c r="N143" s="74">
        <v>417739.44</v>
      </c>
      <c r="O143" s="75">
        <v>1215.9100000000001</v>
      </c>
      <c r="P143" s="76">
        <f t="shared" si="297"/>
        <v>343.56115172998</v>
      </c>
      <c r="Q143" s="77">
        <f t="shared" si="298"/>
        <v>-6.3571296473760835E-2</v>
      </c>
      <c r="R143" s="78">
        <f t="shared" si="299"/>
        <v>-0.11768410416883726</v>
      </c>
      <c r="S143" s="74">
        <v>446098.5</v>
      </c>
      <c r="T143" s="75">
        <v>1252.75</v>
      </c>
      <c r="U143" s="76">
        <v>356.09539014168831</v>
      </c>
      <c r="V143" s="77">
        <v>-5.7786361621880972E-2</v>
      </c>
      <c r="W143" s="77">
        <v>0.25133787852046208</v>
      </c>
      <c r="X143" s="74">
        <v>473457.91</v>
      </c>
      <c r="Y143" s="75">
        <v>1281.4313333333334</v>
      </c>
      <c r="Z143" s="76">
        <v>369.47583353406367</v>
      </c>
      <c r="AA143" s="77">
        <v>0.32808296075447874</v>
      </c>
      <c r="AB143" s="77">
        <v>-0.32396487143417424</v>
      </c>
      <c r="AC143" s="74">
        <v>356497.24</v>
      </c>
      <c r="AD143" s="75">
        <v>1319.8011111111114</v>
      </c>
      <c r="AE143" s="76">
        <v>270.11436571671987</v>
      </c>
      <c r="AF143" s="77">
        <v>-0.49096920257016707</v>
      </c>
      <c r="AG143" s="77">
        <v>-0.61395718551709921</v>
      </c>
      <c r="AH143" s="74">
        <v>700345.13</v>
      </c>
      <c r="AI143" s="75">
        <v>1369.6000000000001</v>
      </c>
      <c r="AJ143" s="76">
        <f t="shared" si="300"/>
        <v>511.35012412383173</v>
      </c>
      <c r="AK143" s="77">
        <f t="shared" si="301"/>
        <v>-0.24161206663312998</v>
      </c>
      <c r="AL143" s="78">
        <f t="shared" si="302"/>
        <v>5.6853866840677864E-2</v>
      </c>
      <c r="AM143" s="74">
        <v>923465.55</v>
      </c>
      <c r="AN143" s="75">
        <v>1481.9077777777779</v>
      </c>
      <c r="AO143" s="76">
        <f t="shared" si="303"/>
        <v>623.15993197957289</v>
      </c>
      <c r="AP143" s="77">
        <f t="shared" si="304"/>
        <v>0.39355311489301481</v>
      </c>
      <c r="AQ143" s="78">
        <f t="shared" si="305"/>
        <v>7.3721328957781926E-2</v>
      </c>
      <c r="AR143" s="74">
        <v>662669.79</v>
      </c>
      <c r="AS143" s="75">
        <v>1448.27</v>
      </c>
      <c r="AT143" s="79">
        <f t="shared" si="306"/>
        <v>457.55956416966455</v>
      </c>
      <c r="AU143" s="77">
        <f t="shared" si="307"/>
        <v>-0.22950814182621726</v>
      </c>
      <c r="AV143" s="78">
        <f t="shared" si="308"/>
        <v>-0.22710228112027575</v>
      </c>
      <c r="AW143" s="74">
        <v>860060.73</v>
      </c>
      <c r="AX143" s="75">
        <v>1493.8</v>
      </c>
      <c r="AY143" s="79">
        <f t="shared" si="309"/>
        <v>575.75360155308613</v>
      </c>
      <c r="AZ143" s="78">
        <f t="shared" si="310"/>
        <v>3.1224998426899312E-3</v>
      </c>
      <c r="BA143" s="74">
        <v>857383.55</v>
      </c>
    </row>
    <row r="144" spans="1:61" s="82" customFormat="1">
      <c r="A144" s="80"/>
      <c r="B144" s="59"/>
      <c r="C144" s="59" t="s">
        <v>55</v>
      </c>
      <c r="D144" s="47">
        <f>SUM(D139:D143)</f>
        <v>3768589.4799999995</v>
      </c>
      <c r="E144" s="54">
        <f>SUM(E139:E143)</f>
        <v>2888.7</v>
      </c>
      <c r="F144" s="49">
        <f t="shared" si="291"/>
        <v>1304.5970436528542</v>
      </c>
      <c r="G144" s="55">
        <f t="shared" si="292"/>
        <v>0.24781535846528169</v>
      </c>
      <c r="H144" s="55">
        <f t="shared" si="293"/>
        <v>0.36317686915849978</v>
      </c>
      <c r="I144" s="47">
        <f>SUM(I139:I143)</f>
        <v>3020149.9400000004</v>
      </c>
      <c r="J144" s="54">
        <f>SUM(J139:J143)</f>
        <v>2866.5899999999992</v>
      </c>
      <c r="K144" s="49">
        <f t="shared" si="294"/>
        <v>1053.5688535856195</v>
      </c>
      <c r="L144" s="55">
        <f t="shared" si="295"/>
        <v>9.2450786016213163E-2</v>
      </c>
      <c r="M144" s="55">
        <f t="shared" si="296"/>
        <v>0.17630038780659424</v>
      </c>
      <c r="N144" s="47">
        <f>SUM(N139:N143)</f>
        <v>2764563.84</v>
      </c>
      <c r="O144" s="54">
        <f>SUM(O139:O143)</f>
        <v>2922.6400000000003</v>
      </c>
      <c r="P144" s="49">
        <f t="shared" si="297"/>
        <v>945.91322913530212</v>
      </c>
      <c r="Q144" s="55">
        <f t="shared" si="298"/>
        <v>7.6753665120377013E-2</v>
      </c>
      <c r="R144" s="56">
        <f t="shared" si="299"/>
        <v>0.19154081159317218</v>
      </c>
      <c r="S144" s="47">
        <f>SUM(S139:S143)</f>
        <v>2567498.89</v>
      </c>
      <c r="T144" s="54">
        <f>SUM(T139:T143)</f>
        <v>2889.26</v>
      </c>
      <c r="U144" s="49">
        <f t="shared" ref="U144" si="311">S144/T144</f>
        <v>888.63546029087036</v>
      </c>
      <c r="V144" s="55">
        <f t="shared" ref="V144" si="312">SUM(S144-X144)/ABS(X144)</f>
        <v>0.10660483469072973</v>
      </c>
      <c r="W144" s="55">
        <f t="shared" ref="W144" si="313">SUM(S144-AC144)/ABS(AC144)</f>
        <v>0.53535056658197866</v>
      </c>
      <c r="X144" s="47">
        <f>SUM(X139:X143)</f>
        <v>2320158.75</v>
      </c>
      <c r="Y144" s="54">
        <f>SUM(Y139:Y143)</f>
        <v>2922.3663333333334</v>
      </c>
      <c r="Z144" s="49">
        <f t="shared" ref="Z144" si="314">X144/Y144</f>
        <v>793.93152170404369</v>
      </c>
      <c r="AA144" s="55">
        <f t="shared" ref="AA144" si="315">SUM(X144-AC144)/ABS(AC144)</f>
        <v>0.38744248936077835</v>
      </c>
      <c r="AB144" s="55">
        <f t="shared" ref="AB144" si="316">SUM(X144-AH144)/ABS(AH144)</f>
        <v>-7.0077160198421654E-2</v>
      </c>
      <c r="AC144" s="47">
        <f>SUM(AC139:AC143)</f>
        <v>1672255.8</v>
      </c>
      <c r="AD144" s="54">
        <f>SUM(AD139:AD143)</f>
        <v>2916.9144444444451</v>
      </c>
      <c r="AE144" s="49">
        <f t="shared" ref="AE144" si="317">AC144/AD144</f>
        <v>573.29614284196032</v>
      </c>
      <c r="AF144" s="55">
        <f t="shared" ref="AF144" si="318">SUM(AC144-AH144)/ABS(AH144)</f>
        <v>-0.32975755973135018</v>
      </c>
      <c r="AG144" s="55">
        <f t="shared" ref="AG144" si="319">SUM(AC144-AM144)/ABS(AM144)</f>
        <v>-0.39063760905020978</v>
      </c>
      <c r="AH144" s="47">
        <f>SUM(AH139:AH143)</f>
        <v>2495001.36</v>
      </c>
      <c r="AI144" s="54">
        <f>SUM(AI139:AI143)</f>
        <v>2830.63</v>
      </c>
      <c r="AJ144" s="49">
        <f t="shared" si="300"/>
        <v>881.42970292832331</v>
      </c>
      <c r="AK144" s="55">
        <f t="shared" si="301"/>
        <v>-9.0832877271181695E-2</v>
      </c>
      <c r="AL144" s="56">
        <f t="shared" si="302"/>
        <v>0.11235151190980289</v>
      </c>
      <c r="AM144" s="47">
        <f>SUM(AM139:AM143)</f>
        <v>2744271.43</v>
      </c>
      <c r="AN144" s="54">
        <f>SUM(AN139:AN143)</f>
        <v>2861.436666666667</v>
      </c>
      <c r="AO144" s="49">
        <f t="shared" si="303"/>
        <v>959.053702627235</v>
      </c>
      <c r="AP144" s="55">
        <f t="shared" si="304"/>
        <v>0.2234840923098243</v>
      </c>
      <c r="AQ144" s="56">
        <f t="shared" si="305"/>
        <v>0.40517226340390372</v>
      </c>
      <c r="AR144" s="47">
        <f>SUM(AR139:AR143)</f>
        <v>2242997.23</v>
      </c>
      <c r="AS144" s="54">
        <f>SUM(AS139:AS143)</f>
        <v>2880.02</v>
      </c>
      <c r="AT144" s="81">
        <f t="shared" si="306"/>
        <v>778.81307421476242</v>
      </c>
      <c r="AU144" s="55">
        <f t="shared" si="307"/>
        <v>0.14850064029117782</v>
      </c>
      <c r="AV144" s="56">
        <f t="shared" si="308"/>
        <v>8.6586319475733212E-2</v>
      </c>
      <c r="AW144" s="47">
        <f>SUM(AW139:AW143)</f>
        <v>1952978.65</v>
      </c>
      <c r="AX144" s="54">
        <f>SUM(AX139:AX143)</f>
        <v>2968.75</v>
      </c>
      <c r="AY144" s="81">
        <f t="shared" si="309"/>
        <v>657.84543999999994</v>
      </c>
      <c r="AZ144" s="56">
        <f t="shared" si="310"/>
        <v>-5.3908825684021881E-2</v>
      </c>
      <c r="BA144" s="47">
        <f>SUM(BA139:BA143)</f>
        <v>2064260.51</v>
      </c>
    </row>
    <row r="145" spans="1:58" ht="4.5" customHeight="1">
      <c r="A145" s="62"/>
      <c r="C145" s="63"/>
      <c r="D145" s="64"/>
      <c r="E145" s="65"/>
      <c r="F145" s="66"/>
      <c r="G145" s="65"/>
      <c r="H145" s="65"/>
      <c r="I145" s="64"/>
      <c r="J145" s="65"/>
      <c r="K145" s="66"/>
      <c r="L145" s="65"/>
      <c r="M145" s="65"/>
      <c r="N145" s="64"/>
      <c r="O145" s="65"/>
      <c r="P145" s="66"/>
      <c r="Q145" s="65"/>
      <c r="R145" s="67"/>
      <c r="S145" s="64"/>
      <c r="T145" s="65"/>
      <c r="U145" s="66"/>
      <c r="V145" s="65"/>
      <c r="W145" s="65"/>
      <c r="X145" s="64"/>
      <c r="Y145" s="65"/>
      <c r="Z145" s="66"/>
      <c r="AA145" s="65"/>
      <c r="AB145" s="65"/>
      <c r="AC145" s="64"/>
      <c r="AD145" s="65"/>
      <c r="AE145" s="66"/>
      <c r="AF145" s="65"/>
      <c r="AG145" s="65"/>
      <c r="AH145" s="64"/>
      <c r="AI145" s="65"/>
      <c r="AJ145" s="66"/>
      <c r="AK145" s="65"/>
      <c r="AL145" s="67"/>
      <c r="AM145" s="64"/>
      <c r="AN145" s="65"/>
      <c r="AO145" s="66"/>
      <c r="AP145" s="65"/>
      <c r="AQ145" s="67"/>
      <c r="AR145" s="64"/>
      <c r="AS145" s="65"/>
      <c r="AT145" s="66"/>
      <c r="AU145" s="65"/>
      <c r="AV145" s="67"/>
      <c r="AW145" s="64"/>
      <c r="AX145" s="65"/>
      <c r="AY145" s="66"/>
      <c r="AZ145" s="68"/>
      <c r="BA145" s="64"/>
    </row>
    <row r="146" spans="1:58" ht="12.75">
      <c r="A146" s="80" t="s">
        <v>239</v>
      </c>
      <c r="B146" s="73"/>
      <c r="D146" s="83"/>
      <c r="E146" s="84"/>
      <c r="F146" s="85"/>
      <c r="G146" s="84"/>
      <c r="H146" s="84"/>
      <c r="I146" s="83"/>
      <c r="J146" s="84"/>
      <c r="K146" s="85"/>
      <c r="L146" s="84"/>
      <c r="M146" s="84"/>
      <c r="N146" s="83"/>
      <c r="O146" s="84"/>
      <c r="P146" s="85"/>
      <c r="Q146" s="84"/>
      <c r="R146" s="86"/>
      <c r="S146" s="83"/>
      <c r="T146" s="84"/>
      <c r="U146" s="85"/>
      <c r="V146" s="84"/>
      <c r="W146" s="84"/>
      <c r="X146" s="83"/>
      <c r="Y146" s="84"/>
      <c r="Z146" s="85"/>
      <c r="AA146" s="84"/>
      <c r="AB146" s="84"/>
      <c r="AC146" s="83"/>
      <c r="AD146" s="84"/>
      <c r="AE146" s="85"/>
      <c r="AF146" s="84"/>
      <c r="AG146" s="84"/>
      <c r="AH146" s="83"/>
      <c r="AI146" s="84"/>
      <c r="AJ146" s="85"/>
      <c r="AK146" s="84"/>
      <c r="AL146" s="86"/>
      <c r="AM146" s="83"/>
      <c r="AN146" s="84"/>
      <c r="AO146" s="85"/>
      <c r="AP146" s="84"/>
      <c r="AQ146" s="86"/>
      <c r="AR146" s="83"/>
      <c r="AS146" s="84"/>
      <c r="AT146" s="85"/>
      <c r="AU146" s="84"/>
      <c r="AV146" s="86"/>
      <c r="AW146" s="83"/>
      <c r="AX146" s="84"/>
      <c r="AY146" s="85"/>
      <c r="AZ146" s="87"/>
      <c r="BA146" s="83"/>
      <c r="BB146" s="84"/>
      <c r="BC146" s="84"/>
      <c r="BD146" s="84"/>
      <c r="BE146" s="84"/>
      <c r="BF146" s="84"/>
    </row>
    <row r="147" spans="1:58">
      <c r="A147" s="62"/>
      <c r="B147" s="73" t="s">
        <v>240</v>
      </c>
      <c r="C147" s="73" t="s">
        <v>241</v>
      </c>
      <c r="D147" s="74">
        <v>78050158.099999994</v>
      </c>
      <c r="E147" s="75">
        <v>51908.91</v>
      </c>
      <c r="F147" s="76">
        <f t="shared" ref="F147:F167" si="320">D147/E147</f>
        <v>1503.5984785656256</v>
      </c>
      <c r="G147" s="77">
        <f t="shared" ref="G147:G166" si="321">SUM(D147-I147)/ABS(I147)</f>
        <v>0.20110952724113443</v>
      </c>
      <c r="H147" s="77">
        <f t="shared" ref="H147:H165" si="322">SUM(D147-N147)/ABS(N147)</f>
        <v>0.49735861966153411</v>
      </c>
      <c r="I147" s="74">
        <v>64981715.93</v>
      </c>
      <c r="J147" s="75">
        <v>51168.460000000006</v>
      </c>
      <c r="K147" s="76">
        <f t="shared" ref="K147:K167" si="323">I147/J147</f>
        <v>1269.9564522754836</v>
      </c>
      <c r="L147" s="77">
        <f t="shared" ref="L147:L168" si="324">SUM(I147-N147)/ABS(N147)</f>
        <v>0.24664619312517103</v>
      </c>
      <c r="M147" s="77">
        <f t="shared" ref="M147:M168" si="325">SUM(I147-S147)/ABS(S147)</f>
        <v>0.32643387295663823</v>
      </c>
      <c r="N147" s="74">
        <v>52125227.100000001</v>
      </c>
      <c r="O147" s="75">
        <v>49979.53</v>
      </c>
      <c r="P147" s="76">
        <f t="shared" ref="P147:P168" si="326">N147/O147</f>
        <v>1042.9315181635361</v>
      </c>
      <c r="Q147" s="77">
        <f t="shared" ref="Q147:Q168" si="327">SUM(N147-S147)/ABS(S147)</f>
        <v>6.400186377776558E-2</v>
      </c>
      <c r="R147" s="78">
        <f t="shared" ref="R147:R168" si="328">SUM(N147-X147)/ABS(X147)</f>
        <v>-2.7418825026463655E-2</v>
      </c>
      <c r="S147" s="74">
        <v>48989789.280000001</v>
      </c>
      <c r="T147" s="75">
        <v>48428.87</v>
      </c>
      <c r="U147" s="76">
        <v>1011.5823326044981</v>
      </c>
      <c r="V147" s="77">
        <v>-8.5921549497702712E-2</v>
      </c>
      <c r="W147" s="77">
        <v>-4.3720074725569054E-2</v>
      </c>
      <c r="X147" s="74">
        <v>53594731.670000002</v>
      </c>
      <c r="Y147" s="75">
        <v>47165.728555555557</v>
      </c>
      <c r="Z147" s="76">
        <v>1136.3066639980309</v>
      </c>
      <c r="AA147" s="77">
        <v>4.6168329150461249E-2</v>
      </c>
      <c r="AB147" s="77">
        <v>4.405511670042702E-2</v>
      </c>
      <c r="AC147" s="74">
        <v>51229548.990000002</v>
      </c>
      <c r="AD147" s="75">
        <v>45886.813333333339</v>
      </c>
      <c r="AE147" s="76">
        <v>1116.4329197988907</v>
      </c>
      <c r="AF147" s="77">
        <v>-2.0199545246702886E-3</v>
      </c>
      <c r="AG147" s="77">
        <v>-8.2801492388602627E-2</v>
      </c>
      <c r="AH147" s="74">
        <v>51333239.799999997</v>
      </c>
      <c r="AI147" s="75">
        <v>44884.119999999988</v>
      </c>
      <c r="AJ147" s="76">
        <f t="shared" ref="AJ147:AJ168" si="329">AH147/AI147</f>
        <v>1143.6837750188711</v>
      </c>
      <c r="AK147" s="77">
        <f t="shared" ref="AK147:AK168" si="330">SUM(AH147-AM147)/ABS(AM147)</f>
        <v>-8.0945043170133485E-2</v>
      </c>
      <c r="AL147" s="78">
        <f t="shared" ref="AL147:AL168" si="331">SUM(AH147-AR147)/ABS(AR147)</f>
        <v>-0.14167793871871898</v>
      </c>
      <c r="AM147" s="74">
        <v>55854374.560000002</v>
      </c>
      <c r="AN147" s="75">
        <v>43769.920000000013</v>
      </c>
      <c r="AO147" s="76">
        <f t="shared" ref="AO147:AO168" si="332">AM147/AN147</f>
        <v>1276.090396326975</v>
      </c>
      <c r="AP147" s="77">
        <f t="shared" ref="AP147:AP168" si="333">SUM(AM147-AR147)/ABS(AR147)</f>
        <v>-6.608189760280922E-2</v>
      </c>
      <c r="AQ147" s="78">
        <f t="shared" ref="AQ147:AQ168" si="334">SUM(AM147-AW147)/ABS(AW147)</f>
        <v>-4.7974943618520442E-2</v>
      </c>
      <c r="AR147" s="74">
        <v>59806501.68</v>
      </c>
      <c r="AS147" s="75">
        <v>43873.789999999994</v>
      </c>
      <c r="AT147" s="79">
        <f t="shared" ref="AT147:AT168" si="335">AR147/AS147</f>
        <v>1363.1487427915392</v>
      </c>
      <c r="AU147" s="77">
        <f t="shared" ref="AU147:AU168" si="336">SUM(AR147-AW147)/ABS(AW147)</f>
        <v>1.9388160415577827E-2</v>
      </c>
      <c r="AV147" s="78">
        <f t="shared" ref="AV147:AV168" si="337">SUM(AR147-BA147)/ABS(BA147)</f>
        <v>-2.1025015777441865E-2</v>
      </c>
      <c r="AW147" s="74">
        <v>58669017.359999999</v>
      </c>
      <c r="AX147" s="75">
        <v>43986.39</v>
      </c>
      <c r="AY147" s="79">
        <f t="shared" ref="AY147:AY165" si="338">AW147/AX147</f>
        <v>1333.7993265644213</v>
      </c>
      <c r="AZ147" s="78">
        <f t="shared" ref="AZ147:AZ168" si="339">SUM(AW147-BA147)/ABS(BA147)</f>
        <v>-3.9644541463522885E-2</v>
      </c>
      <c r="BA147" s="74">
        <v>61090939.649999999</v>
      </c>
    </row>
    <row r="148" spans="1:58">
      <c r="A148" s="62"/>
      <c r="B148" s="73" t="s">
        <v>242</v>
      </c>
      <c r="C148" s="73" t="s">
        <v>243</v>
      </c>
      <c r="D148" s="74">
        <v>26161772.940000001</v>
      </c>
      <c r="E148" s="75">
        <v>22720.42</v>
      </c>
      <c r="F148" s="76">
        <f t="shared" si="320"/>
        <v>1151.465199146847</v>
      </c>
      <c r="G148" s="77">
        <f t="shared" si="321"/>
        <v>0.19049233661527867</v>
      </c>
      <c r="H148" s="77">
        <f t="shared" si="322"/>
        <v>0.44642682746382722</v>
      </c>
      <c r="I148" s="74">
        <v>21975591.219999999</v>
      </c>
      <c r="J148" s="75">
        <v>21950.459999999995</v>
      </c>
      <c r="K148" s="76">
        <f t="shared" si="323"/>
        <v>1001.1449063026471</v>
      </c>
      <c r="L148" s="77">
        <f t="shared" si="324"/>
        <v>0.2149820565634239</v>
      </c>
      <c r="M148" s="77">
        <f t="shared" si="325"/>
        <v>0.57274724625234641</v>
      </c>
      <c r="N148" s="74">
        <v>18087173.469999999</v>
      </c>
      <c r="O148" s="75">
        <v>21862.12</v>
      </c>
      <c r="P148" s="76">
        <f t="shared" si="326"/>
        <v>827.32934729111355</v>
      </c>
      <c r="Q148" s="77">
        <f t="shared" si="327"/>
        <v>0.294461294927154</v>
      </c>
      <c r="R148" s="78">
        <f t="shared" si="328"/>
        <v>0.21380549832497717</v>
      </c>
      <c r="S148" s="74">
        <v>13972741.82</v>
      </c>
      <c r="T148" s="75">
        <v>21247.609999999997</v>
      </c>
      <c r="U148" s="76">
        <v>657.61475384760934</v>
      </c>
      <c r="V148" s="77">
        <v>-6.2308387989859326E-2</v>
      </c>
      <c r="W148" s="77">
        <v>-0.13229306483598818</v>
      </c>
      <c r="X148" s="74">
        <v>14901212.34</v>
      </c>
      <c r="Y148" s="75">
        <v>21375.029888888897</v>
      </c>
      <c r="Z148" s="76">
        <v>697.13176624589903</v>
      </c>
      <c r="AA148" s="77">
        <v>-7.4635067595519883E-2</v>
      </c>
      <c r="AB148" s="77">
        <v>-0.1275975839901449</v>
      </c>
      <c r="AC148" s="74">
        <v>16103065.74</v>
      </c>
      <c r="AD148" s="75">
        <v>21462.165555555606</v>
      </c>
      <c r="AE148" s="76">
        <v>750.30013622421382</v>
      </c>
      <c r="AF148" s="77">
        <v>-5.7234194359415069E-2</v>
      </c>
      <c r="AG148" s="77">
        <v>0.2527533409388264</v>
      </c>
      <c r="AH148" s="74">
        <v>17080663.77</v>
      </c>
      <c r="AI148" s="75">
        <v>21565.369999999995</v>
      </c>
      <c r="AJ148" s="76">
        <f t="shared" si="329"/>
        <v>792.04130371980648</v>
      </c>
      <c r="AK148" s="77">
        <f t="shared" si="330"/>
        <v>0.3288065110588233</v>
      </c>
      <c r="AL148" s="78">
        <f t="shared" si="331"/>
        <v>0.49175013100602982</v>
      </c>
      <c r="AM148" s="74">
        <v>12854139.130000001</v>
      </c>
      <c r="AN148" s="75">
        <v>21258.402222222223</v>
      </c>
      <c r="AO148" s="76">
        <f t="shared" si="332"/>
        <v>604.66158254184677</v>
      </c>
      <c r="AP148" s="77">
        <f t="shared" si="333"/>
        <v>0.12262403787995388</v>
      </c>
      <c r="AQ148" s="78">
        <f t="shared" si="334"/>
        <v>0.28780233947230932</v>
      </c>
      <c r="AR148" s="74">
        <v>11450083.640000001</v>
      </c>
      <c r="AS148" s="75">
        <v>21422.46</v>
      </c>
      <c r="AT148" s="79">
        <f t="shared" si="335"/>
        <v>534.48967298806963</v>
      </c>
      <c r="AU148" s="77">
        <f t="shared" si="336"/>
        <v>0.14713590304398821</v>
      </c>
      <c r="AV148" s="78">
        <f t="shared" si="337"/>
        <v>0.67676276815097713</v>
      </c>
      <c r="AW148" s="74">
        <v>9981453.4700000007</v>
      </c>
      <c r="AX148" s="75">
        <v>21525.54</v>
      </c>
      <c r="AY148" s="79">
        <f t="shared" si="338"/>
        <v>463.70281395960336</v>
      </c>
      <c r="AZ148" s="78">
        <f t="shared" si="339"/>
        <v>0.46169496020619255</v>
      </c>
      <c r="BA148" s="74">
        <v>6828684.3300000001</v>
      </c>
    </row>
    <row r="149" spans="1:58">
      <c r="A149" s="62"/>
      <c r="B149" s="73" t="s">
        <v>244</v>
      </c>
      <c r="C149" s="73" t="s">
        <v>245</v>
      </c>
      <c r="D149" s="74">
        <v>5354534.84</v>
      </c>
      <c r="E149" s="75">
        <v>4033.6099999999997</v>
      </c>
      <c r="F149" s="76">
        <f t="shared" si="320"/>
        <v>1327.4795629721268</v>
      </c>
      <c r="G149" s="77">
        <f t="shared" si="321"/>
        <v>-0.26547323715001736</v>
      </c>
      <c r="H149" s="77">
        <f t="shared" si="322"/>
        <v>-0.29029624076135607</v>
      </c>
      <c r="I149" s="74">
        <v>7289775.0099999998</v>
      </c>
      <c r="J149" s="75">
        <v>3895.6200000000003</v>
      </c>
      <c r="K149" s="76">
        <f t="shared" si="323"/>
        <v>1871.2746648800446</v>
      </c>
      <c r="L149" s="77">
        <f t="shared" si="324"/>
        <v>-3.3794552992221616E-2</v>
      </c>
      <c r="M149" s="77">
        <f t="shared" si="325"/>
        <v>-6.7278105253306672E-2</v>
      </c>
      <c r="N149" s="74">
        <v>7544746.3399999999</v>
      </c>
      <c r="O149" s="75">
        <v>4224.0700000000006</v>
      </c>
      <c r="P149" s="76">
        <f t="shared" si="326"/>
        <v>1786.1319391013876</v>
      </c>
      <c r="Q149" s="77">
        <f t="shared" si="327"/>
        <v>-3.4654692089326936E-2</v>
      </c>
      <c r="R149" s="78">
        <f t="shared" si="328"/>
        <v>7.7667769124293101E-2</v>
      </c>
      <c r="S149" s="74">
        <v>7815593.3200000003</v>
      </c>
      <c r="T149" s="75">
        <v>4311.93</v>
      </c>
      <c r="U149" s="76">
        <v>1812.5510664597987</v>
      </c>
      <c r="V149" s="77">
        <v>0.1163546974260672</v>
      </c>
      <c r="W149" s="77">
        <v>0.27405156987491891</v>
      </c>
      <c r="X149" s="74">
        <v>7000994.7000000002</v>
      </c>
      <c r="Y149" s="75">
        <v>4311.7707777777787</v>
      </c>
      <c r="Z149" s="76">
        <v>1623.6936193552031</v>
      </c>
      <c r="AA149" s="77">
        <v>0.14126054453163217</v>
      </c>
      <c r="AB149" s="77">
        <v>0.35949987237760545</v>
      </c>
      <c r="AC149" s="74">
        <v>6134440.3200000003</v>
      </c>
      <c r="AD149" s="75">
        <v>4381.5216666666684</v>
      </c>
      <c r="AE149" s="76">
        <v>1400.0707486326094</v>
      </c>
      <c r="AF149" s="77">
        <v>0.19122655986984782</v>
      </c>
      <c r="AG149" s="77">
        <v>0.65093855619498731</v>
      </c>
      <c r="AH149" s="74">
        <v>5149683.97</v>
      </c>
      <c r="AI149" s="75">
        <v>4492.59</v>
      </c>
      <c r="AJ149" s="76">
        <f t="shared" si="329"/>
        <v>1146.2617265319113</v>
      </c>
      <c r="AK149" s="77">
        <f t="shared" si="330"/>
        <v>0.3859148308239258</v>
      </c>
      <c r="AL149" s="78">
        <f t="shared" si="331"/>
        <v>0.29804981051834273</v>
      </c>
      <c r="AM149" s="74">
        <v>3715729.03</v>
      </c>
      <c r="AN149" s="75">
        <v>4342.9400000000005</v>
      </c>
      <c r="AO149" s="76">
        <f t="shared" si="332"/>
        <v>855.57917677886394</v>
      </c>
      <c r="AP149" s="77">
        <f t="shared" si="333"/>
        <v>-6.3398571363398548E-2</v>
      </c>
      <c r="AQ149" s="78">
        <f t="shared" si="334"/>
        <v>-7.4731458946867557E-2</v>
      </c>
      <c r="AR149" s="74">
        <v>3967246.81</v>
      </c>
      <c r="AS149" s="75">
        <v>4432.3599999999997</v>
      </c>
      <c r="AT149" s="79">
        <f t="shared" si="335"/>
        <v>895.06421184199849</v>
      </c>
      <c r="AU149" s="77">
        <f t="shared" si="336"/>
        <v>-1.2100010993967996E-2</v>
      </c>
      <c r="AV149" s="78">
        <f t="shared" si="337"/>
        <v>0.20032200575482748</v>
      </c>
      <c r="AW149" s="74">
        <v>4015838.5</v>
      </c>
      <c r="AX149" s="75">
        <v>4577.18</v>
      </c>
      <c r="AY149" s="79">
        <f t="shared" si="338"/>
        <v>877.36084226532489</v>
      </c>
      <c r="AZ149" s="78">
        <f t="shared" si="339"/>
        <v>0.2150238071796339</v>
      </c>
      <c r="BA149" s="74">
        <v>3305152.11</v>
      </c>
    </row>
    <row r="150" spans="1:58">
      <c r="A150" s="62"/>
      <c r="B150" s="73" t="s">
        <v>246</v>
      </c>
      <c r="C150" s="73" t="s">
        <v>247</v>
      </c>
      <c r="D150" s="74">
        <v>7260084.1299999999</v>
      </c>
      <c r="E150" s="75">
        <v>4286.3500000000004</v>
      </c>
      <c r="F150" s="76">
        <f t="shared" si="320"/>
        <v>1693.7683880224431</v>
      </c>
      <c r="G150" s="77">
        <f t="shared" si="321"/>
        <v>0.11823824800823596</v>
      </c>
      <c r="H150" s="77">
        <f t="shared" si="322"/>
        <v>0.26029248067200261</v>
      </c>
      <c r="I150" s="74">
        <v>6492430.5199999996</v>
      </c>
      <c r="J150" s="75">
        <v>4268.3099999999995</v>
      </c>
      <c r="K150" s="76">
        <f t="shared" si="323"/>
        <v>1521.0775505996519</v>
      </c>
      <c r="L150" s="77">
        <f t="shared" si="324"/>
        <v>0.12703395981740773</v>
      </c>
      <c r="M150" s="77">
        <f t="shared" si="325"/>
        <v>0.24405283113660659</v>
      </c>
      <c r="N150" s="74">
        <v>5760634.3300000001</v>
      </c>
      <c r="O150" s="75">
        <v>4171.1100000000006</v>
      </c>
      <c r="P150" s="76">
        <f t="shared" si="326"/>
        <v>1381.0794560680488</v>
      </c>
      <c r="Q150" s="77">
        <f t="shared" si="327"/>
        <v>0.10382905528255532</v>
      </c>
      <c r="R150" s="78">
        <f t="shared" si="328"/>
        <v>9.9762327248773375E-2</v>
      </c>
      <c r="S150" s="74">
        <v>5218773.96</v>
      </c>
      <c r="T150" s="75">
        <v>4150.37</v>
      </c>
      <c r="U150" s="76">
        <v>1257.4237863130274</v>
      </c>
      <c r="V150" s="77">
        <v>-3.6842009315844206E-3</v>
      </c>
      <c r="W150" s="77">
        <v>0.1756075674769233</v>
      </c>
      <c r="X150" s="74">
        <v>5238072.07</v>
      </c>
      <c r="Y150" s="75">
        <v>4163.2754444444454</v>
      </c>
      <c r="Z150" s="76">
        <v>1258.161305899129</v>
      </c>
      <c r="AA150" s="77">
        <v>0.17995475789518822</v>
      </c>
      <c r="AB150" s="77">
        <v>0.45682586436526518</v>
      </c>
      <c r="AC150" s="74">
        <v>4439214.33</v>
      </c>
      <c r="AD150" s="75">
        <v>4068.9633333333318</v>
      </c>
      <c r="AE150" s="76">
        <v>1090.9939378498541</v>
      </c>
      <c r="AF150" s="77">
        <v>0.23464552739628902</v>
      </c>
      <c r="AG150" s="77">
        <v>1.2269576395416828</v>
      </c>
      <c r="AH150" s="74">
        <v>3595537.53</v>
      </c>
      <c r="AI150" s="75">
        <v>3984.3499999999995</v>
      </c>
      <c r="AJ150" s="76">
        <f t="shared" si="329"/>
        <v>902.41508150639379</v>
      </c>
      <c r="AK150" s="77">
        <f t="shared" si="330"/>
        <v>0.80372227503877502</v>
      </c>
      <c r="AL150" s="78">
        <f t="shared" si="331"/>
        <v>1.3429061374155915</v>
      </c>
      <c r="AM150" s="74">
        <v>1993398.64</v>
      </c>
      <c r="AN150" s="75">
        <v>3927.3466666666668</v>
      </c>
      <c r="AO150" s="76">
        <f t="shared" si="332"/>
        <v>507.56880132812307</v>
      </c>
      <c r="AP150" s="77">
        <f t="shared" si="333"/>
        <v>0.29892842697483768</v>
      </c>
      <c r="AQ150" s="78">
        <f t="shared" si="334"/>
        <v>0.48066504828346235</v>
      </c>
      <c r="AR150" s="74">
        <v>1534648.56</v>
      </c>
      <c r="AS150" s="75">
        <v>3885.89</v>
      </c>
      <c r="AT150" s="79">
        <f t="shared" si="335"/>
        <v>394.92846169088682</v>
      </c>
      <c r="AU150" s="77">
        <f t="shared" si="336"/>
        <v>0.13991272924242898</v>
      </c>
      <c r="AV150" s="78">
        <f t="shared" si="337"/>
        <v>-5.9384723826018379E-2</v>
      </c>
      <c r="AW150" s="74">
        <v>1346286.01</v>
      </c>
      <c r="AX150" s="75">
        <v>3917.74</v>
      </c>
      <c r="AY150" s="79">
        <f t="shared" si="338"/>
        <v>343.63842674603217</v>
      </c>
      <c r="AZ150" s="78">
        <f t="shared" si="339"/>
        <v>-0.17483571150301816</v>
      </c>
      <c r="BA150" s="74">
        <v>1631536.93</v>
      </c>
    </row>
    <row r="151" spans="1:58">
      <c r="A151" s="62"/>
      <c r="B151" s="73" t="s">
        <v>248</v>
      </c>
      <c r="C151" s="73" t="s">
        <v>249</v>
      </c>
      <c r="D151" s="74">
        <v>16403969.189999999</v>
      </c>
      <c r="E151" s="75">
        <v>19844.010000000002</v>
      </c>
      <c r="F151" s="76">
        <f t="shared" si="320"/>
        <v>826.64588407282588</v>
      </c>
      <c r="G151" s="77">
        <f t="shared" si="321"/>
        <v>0.79177170552978438</v>
      </c>
      <c r="H151" s="77">
        <f t="shared" si="322"/>
        <v>0.90551343901654713</v>
      </c>
      <c r="I151" s="74">
        <v>9155167</v>
      </c>
      <c r="J151" s="75">
        <v>19478.130000000005</v>
      </c>
      <c r="K151" s="76">
        <f t="shared" si="323"/>
        <v>470.0228923413078</v>
      </c>
      <c r="L151" s="77">
        <f t="shared" si="324"/>
        <v>6.3480036622819633E-2</v>
      </c>
      <c r="M151" s="77">
        <f t="shared" si="325"/>
        <v>7.6276978518206751E-2</v>
      </c>
      <c r="N151" s="74">
        <v>8608687.2200000007</v>
      </c>
      <c r="O151" s="75">
        <v>19088.05</v>
      </c>
      <c r="P151" s="76">
        <f t="shared" si="326"/>
        <v>450.99877776933744</v>
      </c>
      <c r="Q151" s="77">
        <f t="shared" si="327"/>
        <v>1.2033081444598632E-2</v>
      </c>
      <c r="R151" s="78">
        <f t="shared" si="328"/>
        <v>0.25631334365485736</v>
      </c>
      <c r="S151" s="74">
        <v>8506329.8599999994</v>
      </c>
      <c r="T151" s="75">
        <v>18278.63</v>
      </c>
      <c r="U151" s="76">
        <v>465.37020881761919</v>
      </c>
      <c r="V151" s="77">
        <v>0.24137576793593313</v>
      </c>
      <c r="W151" s="77">
        <v>0.21368121127433748</v>
      </c>
      <c r="X151" s="74">
        <v>6852340.8300000001</v>
      </c>
      <c r="Y151" s="75">
        <v>17960.039444444443</v>
      </c>
      <c r="Z151" s="76">
        <v>381.53261584955072</v>
      </c>
      <c r="AA151" s="77">
        <v>-2.2309567640138556E-2</v>
      </c>
      <c r="AB151" s="77">
        <v>-0.12879398404649386</v>
      </c>
      <c r="AC151" s="74">
        <v>7008701.9400000004</v>
      </c>
      <c r="AD151" s="75">
        <v>17949.85111111114</v>
      </c>
      <c r="AE151" s="76">
        <v>390.46017131927869</v>
      </c>
      <c r="AF151" s="77">
        <v>-0.10891424614776354</v>
      </c>
      <c r="AG151" s="77">
        <v>0.19703165471427816</v>
      </c>
      <c r="AH151" s="74">
        <v>7865350.6799999997</v>
      </c>
      <c r="AI151" s="75">
        <v>17853.82</v>
      </c>
      <c r="AJ151" s="76">
        <f t="shared" si="329"/>
        <v>440.54161406354496</v>
      </c>
      <c r="AK151" s="77">
        <f t="shared" si="330"/>
        <v>0.3433405814641437</v>
      </c>
      <c r="AL151" s="78">
        <f t="shared" si="331"/>
        <v>0.49248981961915711</v>
      </c>
      <c r="AM151" s="74">
        <v>5855068.1699999999</v>
      </c>
      <c r="AN151" s="75">
        <v>17420.107777777775</v>
      </c>
      <c r="AO151" s="76">
        <f t="shared" si="332"/>
        <v>336.10975573119623</v>
      </c>
      <c r="AP151" s="77">
        <f t="shared" si="333"/>
        <v>0.11102861047527619</v>
      </c>
      <c r="AQ151" s="78">
        <f t="shared" si="334"/>
        <v>-0.16928511853519207</v>
      </c>
      <c r="AR151" s="74">
        <v>5269952.6500000004</v>
      </c>
      <c r="AS151" s="75">
        <v>17103.14</v>
      </c>
      <c r="AT151" s="79">
        <f t="shared" si="335"/>
        <v>308.12778530725939</v>
      </c>
      <c r="AU151" s="77">
        <f t="shared" si="336"/>
        <v>-0.2523010896097046</v>
      </c>
      <c r="AV151" s="78">
        <f t="shared" si="337"/>
        <v>-0.26048501415266179</v>
      </c>
      <c r="AW151" s="74">
        <v>7048228.3399999999</v>
      </c>
      <c r="AX151" s="75">
        <v>16852.240000000002</v>
      </c>
      <c r="AY151" s="79">
        <f t="shared" si="338"/>
        <v>418.23688364276791</v>
      </c>
      <c r="AZ151" s="78">
        <f t="shared" si="339"/>
        <v>-1.0945481435415245E-2</v>
      </c>
      <c r="BA151" s="74">
        <v>7126228.3399999999</v>
      </c>
    </row>
    <row r="152" spans="1:58">
      <c r="A152" s="62"/>
      <c r="B152" s="73" t="s">
        <v>250</v>
      </c>
      <c r="C152" s="73" t="s">
        <v>251</v>
      </c>
      <c r="D152" s="74">
        <v>1131952.82</v>
      </c>
      <c r="E152" s="75">
        <v>1537.4899999999996</v>
      </c>
      <c r="F152" s="76">
        <f t="shared" si="320"/>
        <v>736.2342649383088</v>
      </c>
      <c r="G152" s="77">
        <f t="shared" si="321"/>
        <v>-0.216896386057947</v>
      </c>
      <c r="H152" s="77">
        <f t="shared" si="322"/>
        <v>-0.27581177430452342</v>
      </c>
      <c r="I152" s="74">
        <v>1445470.05</v>
      </c>
      <c r="J152" s="75">
        <v>1512.5000000000002</v>
      </c>
      <c r="K152" s="76">
        <f t="shared" si="323"/>
        <v>955.68267768595035</v>
      </c>
      <c r="L152" s="77">
        <f t="shared" si="324"/>
        <v>-7.5233196728595311E-2</v>
      </c>
      <c r="M152" s="77">
        <f t="shared" si="325"/>
        <v>-7.2182172996556465E-2</v>
      </c>
      <c r="N152" s="74">
        <v>1563064.38</v>
      </c>
      <c r="O152" s="75">
        <v>1502.98</v>
      </c>
      <c r="P152" s="76">
        <f t="shared" si="326"/>
        <v>1039.9768326923843</v>
      </c>
      <c r="Q152" s="77">
        <f t="shared" si="327"/>
        <v>3.2992357870608147E-3</v>
      </c>
      <c r="R152" s="78">
        <f t="shared" si="328"/>
        <v>-9.8270396824199652E-3</v>
      </c>
      <c r="S152" s="74">
        <v>1557924.42</v>
      </c>
      <c r="T152" s="75">
        <v>1461.0599999999997</v>
      </c>
      <c r="U152" s="76">
        <v>1066.2973594513574</v>
      </c>
      <c r="V152" s="77">
        <v>-1.3083111200801001E-2</v>
      </c>
      <c r="W152" s="77">
        <v>0.35015814256094546</v>
      </c>
      <c r="X152" s="74">
        <v>1578577.12</v>
      </c>
      <c r="Y152" s="75">
        <v>1491.9938888888887</v>
      </c>
      <c r="Z152" s="76">
        <v>1058.0318939346269</v>
      </c>
      <c r="AA152" s="77">
        <v>0.36805657891183641</v>
      </c>
      <c r="AB152" s="77">
        <v>0.95678518714208138</v>
      </c>
      <c r="AC152" s="74">
        <v>1153882.92</v>
      </c>
      <c r="AD152" s="75">
        <v>1504.518333333333</v>
      </c>
      <c r="AE152" s="76">
        <v>766.94507101386841</v>
      </c>
      <c r="AF152" s="77">
        <v>0.43033937141585521</v>
      </c>
      <c r="AG152" s="77">
        <v>1.4378958443813896</v>
      </c>
      <c r="AH152" s="74">
        <v>806719.68</v>
      </c>
      <c r="AI152" s="75">
        <v>1490.76</v>
      </c>
      <c r="AJ152" s="76">
        <f t="shared" si="329"/>
        <v>541.14658295097809</v>
      </c>
      <c r="AK152" s="77">
        <f t="shared" si="330"/>
        <v>0.70441777182444532</v>
      </c>
      <c r="AL152" s="78">
        <f t="shared" si="331"/>
        <v>1.0238390228490293</v>
      </c>
      <c r="AM152" s="74">
        <v>473311</v>
      </c>
      <c r="AN152" s="75">
        <v>1499.151111111111</v>
      </c>
      <c r="AO152" s="76">
        <f t="shared" si="332"/>
        <v>315.71934042673041</v>
      </c>
      <c r="AP152" s="77">
        <f t="shared" si="333"/>
        <v>0.18740783879686296</v>
      </c>
      <c r="AQ152" s="78">
        <f t="shared" si="334"/>
        <v>2.4447892667887529E-2</v>
      </c>
      <c r="AR152" s="74">
        <v>398608.62</v>
      </c>
      <c r="AS152" s="75">
        <v>1537.6899999999998</v>
      </c>
      <c r="AT152" s="79">
        <f t="shared" si="335"/>
        <v>259.22560464072734</v>
      </c>
      <c r="AU152" s="77">
        <f t="shared" si="336"/>
        <v>-0.13724007944405525</v>
      </c>
      <c r="AV152" s="78">
        <f t="shared" si="337"/>
        <v>-9.2011339544515749E-2</v>
      </c>
      <c r="AW152" s="74">
        <v>462015.69</v>
      </c>
      <c r="AX152" s="75">
        <v>1521.16</v>
      </c>
      <c r="AY152" s="79">
        <f t="shared" si="338"/>
        <v>303.72589997107468</v>
      </c>
      <c r="AZ152" s="78">
        <f t="shared" si="339"/>
        <v>5.2423320580764855E-2</v>
      </c>
      <c r="BA152" s="74">
        <v>439001.76</v>
      </c>
    </row>
    <row r="153" spans="1:58">
      <c r="A153" s="62"/>
      <c r="B153" s="73" t="s">
        <v>252</v>
      </c>
      <c r="C153" s="73" t="s">
        <v>253</v>
      </c>
      <c r="D153" s="74">
        <v>13878159.140000001</v>
      </c>
      <c r="E153" s="75">
        <v>15737.800000000001</v>
      </c>
      <c r="F153" s="76">
        <f t="shared" si="320"/>
        <v>881.83603426145964</v>
      </c>
      <c r="G153" s="77">
        <f t="shared" si="321"/>
        <v>0.37437075278455739</v>
      </c>
      <c r="H153" s="77">
        <f t="shared" si="322"/>
        <v>0.21247302318864947</v>
      </c>
      <c r="I153" s="74">
        <v>10097827.76</v>
      </c>
      <c r="J153" s="75">
        <v>15308.200000000003</v>
      </c>
      <c r="K153" s="76">
        <f t="shared" si="323"/>
        <v>659.63521250048984</v>
      </c>
      <c r="L153" s="77">
        <f t="shared" si="324"/>
        <v>-0.11779771162031311</v>
      </c>
      <c r="M153" s="77">
        <f t="shared" si="325"/>
        <v>-0.1349568176107416</v>
      </c>
      <c r="N153" s="74">
        <v>11446159.109999999</v>
      </c>
      <c r="O153" s="75">
        <v>14953.456999999997</v>
      </c>
      <c r="P153" s="76">
        <f t="shared" si="326"/>
        <v>765.45237064579794</v>
      </c>
      <c r="Q153" s="77">
        <f t="shared" si="327"/>
        <v>-1.9450307731511417E-2</v>
      </c>
      <c r="R153" s="78">
        <f t="shared" si="328"/>
        <v>-0.21906444425394445</v>
      </c>
      <c r="S153" s="74">
        <v>11673206.57</v>
      </c>
      <c r="T153" s="75">
        <v>14379.299999999997</v>
      </c>
      <c r="U153" s="76">
        <v>811.80631671917286</v>
      </c>
      <c r="V153" s="77">
        <v>-0.203573707784894</v>
      </c>
      <c r="W153" s="77">
        <v>-0.12794541105100496</v>
      </c>
      <c r="X153" s="74">
        <v>14656982.93</v>
      </c>
      <c r="Y153" s="75">
        <v>14217.917555555554</v>
      </c>
      <c r="Z153" s="76">
        <v>1030.881130990444</v>
      </c>
      <c r="AA153" s="77">
        <v>9.4959568102082031E-2</v>
      </c>
      <c r="AB153" s="77">
        <v>0.38405742891844058</v>
      </c>
      <c r="AC153" s="74">
        <v>13385866.800000001</v>
      </c>
      <c r="AD153" s="75">
        <v>14092.711111111115</v>
      </c>
      <c r="AE153" s="76">
        <v>949.84326964924321</v>
      </c>
      <c r="AF153" s="77">
        <v>0.26402606017449426</v>
      </c>
      <c r="AG153" s="77">
        <v>3.080571811041636</v>
      </c>
      <c r="AH153" s="74">
        <v>10589866.16</v>
      </c>
      <c r="AI153" s="75">
        <v>13918.96</v>
      </c>
      <c r="AJ153" s="76">
        <f t="shared" si="329"/>
        <v>760.82309023087942</v>
      </c>
      <c r="AK153" s="77">
        <f t="shared" si="330"/>
        <v>2.2282339261884583</v>
      </c>
      <c r="AL153" s="78">
        <f t="shared" si="331"/>
        <v>3.3279272615566282</v>
      </c>
      <c r="AM153" s="74">
        <v>3280389.96</v>
      </c>
      <c r="AN153" s="75">
        <v>13443.231111111112</v>
      </c>
      <c r="AO153" s="76">
        <f t="shared" si="332"/>
        <v>244.01796955559954</v>
      </c>
      <c r="AP153" s="77">
        <f t="shared" si="333"/>
        <v>0.34064859006873954</v>
      </c>
      <c r="AQ153" s="78">
        <f t="shared" si="334"/>
        <v>0.6307433059507408</v>
      </c>
      <c r="AR153" s="74">
        <v>2446867.87</v>
      </c>
      <c r="AS153" s="75">
        <v>13263.939999999999</v>
      </c>
      <c r="AT153" s="79">
        <f t="shared" si="335"/>
        <v>184.47519138355574</v>
      </c>
      <c r="AU153" s="77">
        <f t="shared" si="336"/>
        <v>0.21638385929837675</v>
      </c>
      <c r="AV153" s="78">
        <f t="shared" si="337"/>
        <v>0.10085617087250551</v>
      </c>
      <c r="AW153" s="74">
        <v>2011591.86</v>
      </c>
      <c r="AX153" s="75">
        <v>13027.38</v>
      </c>
      <c r="AY153" s="79">
        <f t="shared" si="338"/>
        <v>154.4126186539427</v>
      </c>
      <c r="AZ153" s="78">
        <f t="shared" si="339"/>
        <v>-9.4976341179427395E-2</v>
      </c>
      <c r="BA153" s="74">
        <v>2222695.33</v>
      </c>
    </row>
    <row r="154" spans="1:58">
      <c r="A154" s="62"/>
      <c r="B154" s="73" t="s">
        <v>254</v>
      </c>
      <c r="C154" s="73" t="s">
        <v>255</v>
      </c>
      <c r="D154" s="74">
        <v>1301002.97</v>
      </c>
      <c r="E154" s="75">
        <v>42.53</v>
      </c>
      <c r="F154" s="76">
        <f t="shared" si="320"/>
        <v>30590.241476604748</v>
      </c>
      <c r="G154" s="77">
        <f t="shared" si="321"/>
        <v>-0.55053934464571286</v>
      </c>
      <c r="H154" s="77">
        <f t="shared" si="322"/>
        <v>0.94706303870834785</v>
      </c>
      <c r="I154" s="74">
        <v>2894587</v>
      </c>
      <c r="J154" s="75">
        <v>44.87</v>
      </c>
      <c r="K154" s="76">
        <f t="shared" si="323"/>
        <v>64510.519277913976</v>
      </c>
      <c r="L154" s="77">
        <f t="shared" si="324"/>
        <v>3.3319988424205369</v>
      </c>
      <c r="M154" s="77">
        <f t="shared" si="325"/>
        <v>3.5555267793341763</v>
      </c>
      <c r="N154" s="74">
        <v>668187.39</v>
      </c>
      <c r="O154" s="75">
        <v>47.85</v>
      </c>
      <c r="P154" s="76">
        <f t="shared" si="326"/>
        <v>13964.208777429467</v>
      </c>
      <c r="Q154" s="77">
        <f t="shared" si="327"/>
        <v>5.1599260536445951E-2</v>
      </c>
      <c r="R154" s="78">
        <f t="shared" si="328"/>
        <v>0.36702168370126081</v>
      </c>
      <c r="S154" s="74">
        <v>635401.16</v>
      </c>
      <c r="T154" s="75">
        <v>34.1</v>
      </c>
      <c r="U154" s="76">
        <v>18633.465102639297</v>
      </c>
      <c r="V154" s="77">
        <v>0.29994545926545285</v>
      </c>
      <c r="W154" s="77">
        <v>0.91372800974969448</v>
      </c>
      <c r="X154" s="74">
        <v>488790.63</v>
      </c>
      <c r="Y154" s="75">
        <v>41.285333333333334</v>
      </c>
      <c r="Z154" s="76">
        <v>11839.328655858417</v>
      </c>
      <c r="AA154" s="77">
        <v>0.47216023265396506</v>
      </c>
      <c r="AB154" s="77">
        <v>0.56663773929584171</v>
      </c>
      <c r="AC154" s="74">
        <v>332022.71000000002</v>
      </c>
      <c r="AD154" s="75">
        <v>43.726111111111109</v>
      </c>
      <c r="AE154" s="76">
        <v>7593.2366625586046</v>
      </c>
      <c r="AF154" s="77">
        <v>6.4176102944687952E-2</v>
      </c>
      <c r="AG154" s="77">
        <v>0.68566665510811675</v>
      </c>
      <c r="AH154" s="74">
        <v>311999.78000000003</v>
      </c>
      <c r="AI154" s="75">
        <v>54.68</v>
      </c>
      <c r="AJ154" s="76">
        <f t="shared" si="329"/>
        <v>5705.9213606437461</v>
      </c>
      <c r="AK154" s="77">
        <f t="shared" si="330"/>
        <v>0.58401100197955835</v>
      </c>
      <c r="AL154" s="78">
        <f t="shared" si="331"/>
        <v>1.2488379914345162</v>
      </c>
      <c r="AM154" s="74">
        <v>196968.19</v>
      </c>
      <c r="AN154" s="75">
        <v>59.32555555555556</v>
      </c>
      <c r="AO154" s="76">
        <f t="shared" si="332"/>
        <v>3320.1238177289156</v>
      </c>
      <c r="AP154" s="77">
        <f t="shared" si="333"/>
        <v>0.41971109330939954</v>
      </c>
      <c r="AQ154" s="78">
        <f t="shared" si="334"/>
        <v>-7.3383550569815284E-2</v>
      </c>
      <c r="AR154" s="74">
        <v>138738.22</v>
      </c>
      <c r="AS154" s="75">
        <v>56.43</v>
      </c>
      <c r="AT154" s="79">
        <f t="shared" si="335"/>
        <v>2458.5897572213362</v>
      </c>
      <c r="AU154" s="77">
        <f t="shared" si="336"/>
        <v>-0.34732041342988507</v>
      </c>
      <c r="AV154" s="78">
        <f t="shared" si="337"/>
        <v>0.35890871393517343</v>
      </c>
      <c r="AW154" s="74">
        <v>212567.12</v>
      </c>
      <c r="AX154" s="75">
        <v>61.42</v>
      </c>
      <c r="AY154" s="79">
        <f t="shared" si="338"/>
        <v>3460.8778899381309</v>
      </c>
      <c r="AZ154" s="78">
        <f t="shared" si="339"/>
        <v>1.0820456804484277</v>
      </c>
      <c r="BA154" s="74">
        <v>102095.32</v>
      </c>
    </row>
    <row r="155" spans="1:58">
      <c r="A155" s="62"/>
      <c r="B155" s="73" t="s">
        <v>256</v>
      </c>
      <c r="C155" s="73" t="s">
        <v>257</v>
      </c>
      <c r="D155" s="74">
        <v>22643336.579999998</v>
      </c>
      <c r="E155" s="75">
        <v>19654.280000000006</v>
      </c>
      <c r="F155" s="76">
        <f t="shared" si="320"/>
        <v>1152.0817134995527</v>
      </c>
      <c r="G155" s="77">
        <f t="shared" si="321"/>
        <v>2.6670079134342922E-2</v>
      </c>
      <c r="H155" s="77">
        <f t="shared" si="322"/>
        <v>1.0274897571658914E-2</v>
      </c>
      <c r="I155" s="74">
        <v>22055124.66</v>
      </c>
      <c r="J155" s="75">
        <v>19007.999999999996</v>
      </c>
      <c r="K155" s="76">
        <f t="shared" si="323"/>
        <v>1160.307484217172</v>
      </c>
      <c r="L155" s="77">
        <f t="shared" si="324"/>
        <v>-1.5969279611720961E-2</v>
      </c>
      <c r="M155" s="77">
        <f t="shared" si="325"/>
        <v>-7.8383937437784171E-2</v>
      </c>
      <c r="N155" s="74">
        <v>22413044.84</v>
      </c>
      <c r="O155" s="75">
        <v>18391.899999999998</v>
      </c>
      <c r="P155" s="76">
        <f t="shared" si="326"/>
        <v>1218.6367281248813</v>
      </c>
      <c r="Q155" s="77">
        <f t="shared" si="327"/>
        <v>-6.3427550108837674E-2</v>
      </c>
      <c r="R155" s="78">
        <f t="shared" si="328"/>
        <v>4.7406121197735365E-2</v>
      </c>
      <c r="S155" s="74">
        <v>23930924.77</v>
      </c>
      <c r="T155" s="75">
        <v>18274.229999999996</v>
      </c>
      <c r="U155" s="76">
        <v>1309.5449039439695</v>
      </c>
      <c r="V155" s="77">
        <v>0.1183396664288522</v>
      </c>
      <c r="W155" s="77">
        <v>0.31415005595259532</v>
      </c>
      <c r="X155" s="74">
        <v>21398619.300000001</v>
      </c>
      <c r="Y155" s="75">
        <v>17962.252999999997</v>
      </c>
      <c r="Z155" s="76">
        <v>1191.3104274836794</v>
      </c>
      <c r="AA155" s="77">
        <v>0.17509026586619816</v>
      </c>
      <c r="AB155" s="77">
        <v>0.57333243701516323</v>
      </c>
      <c r="AC155" s="74">
        <v>18210191.949999999</v>
      </c>
      <c r="AD155" s="75">
        <v>17657.293333333313</v>
      </c>
      <c r="AE155" s="76">
        <v>1031.312761601062</v>
      </c>
      <c r="AF155" s="77">
        <v>0.3389034721136146</v>
      </c>
      <c r="AG155" s="77">
        <v>1.4382973108829975</v>
      </c>
      <c r="AH155" s="74">
        <v>13600825.1</v>
      </c>
      <c r="AI155" s="75">
        <v>17107.440000000002</v>
      </c>
      <c r="AJ155" s="76">
        <f t="shared" si="329"/>
        <v>795.02398371702589</v>
      </c>
      <c r="AK155" s="77">
        <f t="shared" si="330"/>
        <v>0.82111508534208388</v>
      </c>
      <c r="AL155" s="78">
        <f t="shared" si="331"/>
        <v>2.5749680519756204</v>
      </c>
      <c r="AM155" s="74">
        <v>7468405.0499999998</v>
      </c>
      <c r="AN155" s="75">
        <v>16636.486666666668</v>
      </c>
      <c r="AO155" s="76">
        <f t="shared" si="332"/>
        <v>448.91720226987024</v>
      </c>
      <c r="AP155" s="77">
        <f t="shared" si="333"/>
        <v>0.9630654211532641</v>
      </c>
      <c r="AQ155" s="78">
        <f t="shared" si="334"/>
        <v>0.25087088920848188</v>
      </c>
      <c r="AR155" s="74">
        <v>3804460.6</v>
      </c>
      <c r="AS155" s="75">
        <v>16251.82</v>
      </c>
      <c r="AT155" s="79">
        <f t="shared" si="335"/>
        <v>234.09443373111444</v>
      </c>
      <c r="AU155" s="77">
        <f t="shared" si="336"/>
        <v>-0.3627971458670905</v>
      </c>
      <c r="AV155" s="78">
        <f t="shared" si="337"/>
        <v>-0.52821110009112549</v>
      </c>
      <c r="AW155" s="74">
        <v>5970564.2800000003</v>
      </c>
      <c r="AX155" s="75">
        <v>16130.89</v>
      </c>
      <c r="AY155" s="79">
        <f t="shared" si="338"/>
        <v>370.13235351552208</v>
      </c>
      <c r="AZ155" s="78">
        <f t="shared" si="339"/>
        <v>-0.25959386897148523</v>
      </c>
      <c r="BA155" s="74">
        <v>8063904.4299999997</v>
      </c>
    </row>
    <row r="156" spans="1:58">
      <c r="A156" s="62"/>
      <c r="B156" s="73" t="s">
        <v>258</v>
      </c>
      <c r="C156" s="73" t="s">
        <v>259</v>
      </c>
      <c r="D156" s="74">
        <v>2671235.91</v>
      </c>
      <c r="E156" s="75">
        <v>2981.2899999999991</v>
      </c>
      <c r="F156" s="76">
        <f t="shared" si="320"/>
        <v>896.0000234797692</v>
      </c>
      <c r="G156" s="77">
        <f t="shared" si="321"/>
        <v>-0.40775172727445425</v>
      </c>
      <c r="H156" s="77">
        <f t="shared" si="322"/>
        <v>-0.45894363774853064</v>
      </c>
      <c r="I156" s="74">
        <v>4510331.28</v>
      </c>
      <c r="J156" s="75">
        <v>3033.73</v>
      </c>
      <c r="K156" s="76">
        <f t="shared" si="323"/>
        <v>1486.7279817254666</v>
      </c>
      <c r="L156" s="77">
        <f t="shared" si="324"/>
        <v>-8.643657201141268E-2</v>
      </c>
      <c r="M156" s="77">
        <f t="shared" si="325"/>
        <v>1.4836668342696691E-2</v>
      </c>
      <c r="N156" s="74">
        <v>4937075.13</v>
      </c>
      <c r="O156" s="75">
        <v>2953.13</v>
      </c>
      <c r="P156" s="76">
        <f t="shared" si="326"/>
        <v>1671.8109700555003</v>
      </c>
      <c r="Q156" s="77">
        <f t="shared" si="327"/>
        <v>0.11085518230199395</v>
      </c>
      <c r="R156" s="78">
        <f t="shared" si="328"/>
        <v>-6.5685149630573952E-2</v>
      </c>
      <c r="S156" s="74">
        <v>4444391.32</v>
      </c>
      <c r="T156" s="75">
        <v>2897.369999999999</v>
      </c>
      <c r="U156" s="76">
        <v>1533.9398558002608</v>
      </c>
      <c r="V156" s="77">
        <v>-0.15892290439400783</v>
      </c>
      <c r="W156" s="77">
        <v>1.2312473810230167E-2</v>
      </c>
      <c r="X156" s="74">
        <v>5284166.3899999997</v>
      </c>
      <c r="Y156" s="75">
        <v>2877.4856666666665</v>
      </c>
      <c r="Z156" s="76">
        <v>1836.383218590026</v>
      </c>
      <c r="AA156" s="77">
        <v>0.20359058533256535</v>
      </c>
      <c r="AB156" s="77">
        <v>0.35736287709289427</v>
      </c>
      <c r="AC156" s="74">
        <v>4390335.43</v>
      </c>
      <c r="AD156" s="75">
        <v>2862.4416666666666</v>
      </c>
      <c r="AE156" s="76">
        <v>1533.7728908594934</v>
      </c>
      <c r="AF156" s="77">
        <v>0.1277612949405382</v>
      </c>
      <c r="AG156" s="77">
        <v>1.1410573924278156</v>
      </c>
      <c r="AH156" s="74">
        <v>3892965.16</v>
      </c>
      <c r="AI156" s="75">
        <v>2838.88</v>
      </c>
      <c r="AJ156" s="76">
        <f t="shared" si="329"/>
        <v>1371.303175900355</v>
      </c>
      <c r="AK156" s="77">
        <f t="shared" si="330"/>
        <v>0.89850228238299656</v>
      </c>
      <c r="AL156" s="78">
        <f t="shared" si="331"/>
        <v>1.3252770334345876</v>
      </c>
      <c r="AM156" s="74">
        <v>2050545.42</v>
      </c>
      <c r="AN156" s="75">
        <v>2684.7777777777778</v>
      </c>
      <c r="AO156" s="76">
        <f t="shared" si="332"/>
        <v>763.76727972519961</v>
      </c>
      <c r="AP156" s="77">
        <f t="shared" si="333"/>
        <v>0.22479549011439914</v>
      </c>
      <c r="AQ156" s="78">
        <f t="shared" si="334"/>
        <v>0.32053967705898395</v>
      </c>
      <c r="AR156" s="74">
        <v>1674194.13</v>
      </c>
      <c r="AS156" s="75">
        <v>2752.58</v>
      </c>
      <c r="AT156" s="79">
        <f t="shared" si="335"/>
        <v>608.22723771879475</v>
      </c>
      <c r="AU156" s="77">
        <f t="shared" si="336"/>
        <v>7.8171570451849109E-2</v>
      </c>
      <c r="AV156" s="78">
        <f t="shared" si="337"/>
        <v>0.23701324019619968</v>
      </c>
      <c r="AW156" s="74">
        <v>1552808.64</v>
      </c>
      <c r="AX156" s="75">
        <v>2586.36</v>
      </c>
      <c r="AY156" s="79">
        <f t="shared" si="338"/>
        <v>600.38379807915362</v>
      </c>
      <c r="AZ156" s="78">
        <f t="shared" si="339"/>
        <v>0.14732504000062058</v>
      </c>
      <c r="BA156" s="74">
        <v>1353416.5</v>
      </c>
    </row>
    <row r="157" spans="1:58">
      <c r="A157" s="62"/>
      <c r="B157" s="73" t="s">
        <v>260</v>
      </c>
      <c r="C157" s="73" t="s">
        <v>261</v>
      </c>
      <c r="D157" s="74">
        <v>3956378</v>
      </c>
      <c r="E157" s="75">
        <v>3159.6400000000003</v>
      </c>
      <c r="F157" s="76">
        <f t="shared" si="320"/>
        <v>1252.1610056841917</v>
      </c>
      <c r="G157" s="77">
        <f t="shared" si="321"/>
        <v>0.17721986087947517</v>
      </c>
      <c r="H157" s="77">
        <f t="shared" si="322"/>
        <v>0.44081134371893249</v>
      </c>
      <c r="I157" s="74">
        <v>3360780.88</v>
      </c>
      <c r="J157" s="75">
        <v>3151.68</v>
      </c>
      <c r="K157" s="76">
        <f t="shared" si="323"/>
        <v>1066.3458472941415</v>
      </c>
      <c r="L157" s="77">
        <f t="shared" si="324"/>
        <v>0.22391015612201268</v>
      </c>
      <c r="M157" s="77">
        <f t="shared" si="325"/>
        <v>0.33785055522387752</v>
      </c>
      <c r="N157" s="74">
        <v>2745937.57</v>
      </c>
      <c r="O157" s="75">
        <v>3180.6999999999994</v>
      </c>
      <c r="P157" s="76">
        <f t="shared" si="326"/>
        <v>863.31234319489431</v>
      </c>
      <c r="Q157" s="77">
        <f t="shared" si="327"/>
        <v>9.3095394732966033E-2</v>
      </c>
      <c r="R157" s="78">
        <f t="shared" si="328"/>
        <v>0.19107345966832712</v>
      </c>
      <c r="S157" s="74">
        <v>2512074.96</v>
      </c>
      <c r="T157" s="75">
        <v>3182.4800000000005</v>
      </c>
      <c r="U157" s="76">
        <v>789.34508936426926</v>
      </c>
      <c r="V157" s="77">
        <v>8.9633590450992867E-2</v>
      </c>
      <c r="W157" s="77">
        <v>0.23806656007980787</v>
      </c>
      <c r="X157" s="74">
        <v>2305430.91</v>
      </c>
      <c r="Y157" s="75">
        <v>3146.2725555555548</v>
      </c>
      <c r="Z157" s="76">
        <v>732.74990303340621</v>
      </c>
      <c r="AA157" s="77">
        <v>0.1362228284164583</v>
      </c>
      <c r="AB157" s="77">
        <v>5.4586107011078043E-2</v>
      </c>
      <c r="AC157" s="74">
        <v>2029030.62</v>
      </c>
      <c r="AD157" s="75">
        <v>3054.2961111111126</v>
      </c>
      <c r="AE157" s="76">
        <v>664.32020543740452</v>
      </c>
      <c r="AF157" s="77">
        <v>-7.1849217744688776E-2</v>
      </c>
      <c r="AG157" s="77">
        <v>-0.21038485389855455</v>
      </c>
      <c r="AH157" s="74">
        <v>2186100.21</v>
      </c>
      <c r="AI157" s="75">
        <v>3090.6500000000005</v>
      </c>
      <c r="AJ157" s="76">
        <f t="shared" si="329"/>
        <v>707.32700564606137</v>
      </c>
      <c r="AK157" s="77">
        <f t="shared" si="330"/>
        <v>-0.14925983881329968</v>
      </c>
      <c r="AL157" s="78">
        <f t="shared" si="331"/>
        <v>8.0144216735334971E-3</v>
      </c>
      <c r="AM157" s="74">
        <v>2569645.0099999998</v>
      </c>
      <c r="AN157" s="75">
        <v>3034.3688888888892</v>
      </c>
      <c r="AO157" s="76">
        <f t="shared" si="332"/>
        <v>846.84661097383594</v>
      </c>
      <c r="AP157" s="77">
        <f t="shared" si="333"/>
        <v>0.18486756316693781</v>
      </c>
      <c r="AQ157" s="78">
        <f t="shared" si="334"/>
        <v>0.39718061220537232</v>
      </c>
      <c r="AR157" s="74">
        <v>2168719.1800000002</v>
      </c>
      <c r="AS157" s="75">
        <v>2975.06</v>
      </c>
      <c r="AT157" s="79">
        <f t="shared" si="335"/>
        <v>728.96653512870341</v>
      </c>
      <c r="AU157" s="77">
        <f t="shared" si="336"/>
        <v>0.17918715613326433</v>
      </c>
      <c r="AV157" s="78">
        <f t="shared" si="337"/>
        <v>0.74623070895921073</v>
      </c>
      <c r="AW157" s="74">
        <v>1839164.52</v>
      </c>
      <c r="AX157" s="75">
        <v>2952.54</v>
      </c>
      <c r="AY157" s="79">
        <f t="shared" si="338"/>
        <v>622.90926456542502</v>
      </c>
      <c r="AZ157" s="78">
        <f t="shared" si="339"/>
        <v>0.48087663597470759</v>
      </c>
      <c r="BA157" s="74">
        <v>1241943.1000000001</v>
      </c>
    </row>
    <row r="158" spans="1:58">
      <c r="A158" s="62"/>
      <c r="B158" s="73" t="s">
        <v>262</v>
      </c>
      <c r="C158" s="73" t="s">
        <v>263</v>
      </c>
      <c r="D158" s="74">
        <v>14186101.050000001</v>
      </c>
      <c r="E158" s="75">
        <v>15752.660000000002</v>
      </c>
      <c r="F158" s="76">
        <f t="shared" si="320"/>
        <v>900.55273522059122</v>
      </c>
      <c r="G158" s="77">
        <f t="shared" si="321"/>
        <v>0.37588766344622304</v>
      </c>
      <c r="H158" s="77">
        <f t="shared" si="322"/>
        <v>0.50652618864197041</v>
      </c>
      <c r="I158" s="74">
        <v>10310508.210000001</v>
      </c>
      <c r="J158" s="75">
        <v>15310.84</v>
      </c>
      <c r="K158" s="76">
        <f t="shared" si="323"/>
        <v>673.41231506566589</v>
      </c>
      <c r="L158" s="77">
        <f t="shared" si="324"/>
        <v>9.4948540252576638E-2</v>
      </c>
      <c r="M158" s="77">
        <f t="shared" si="325"/>
        <v>1.7484772835147037E-2</v>
      </c>
      <c r="N158" s="74">
        <v>9416431.7599999998</v>
      </c>
      <c r="O158" s="75">
        <v>14984.57</v>
      </c>
      <c r="P158" s="76">
        <f t="shared" si="326"/>
        <v>628.40854025173894</v>
      </c>
      <c r="Q158" s="77">
        <f t="shared" si="327"/>
        <v>-7.0746491336990777E-2</v>
      </c>
      <c r="R158" s="78">
        <f t="shared" si="328"/>
        <v>-6.998047769542412E-2</v>
      </c>
      <c r="S158" s="74">
        <v>10133329.25</v>
      </c>
      <c r="T158" s="75">
        <v>14325.509999999998</v>
      </c>
      <c r="U158" s="76">
        <v>707.36254765100864</v>
      </c>
      <c r="V158" s="77">
        <v>8.2433225640308268E-4</v>
      </c>
      <c r="W158" s="77">
        <v>-0.11054933569818695</v>
      </c>
      <c r="X158" s="74">
        <v>10124982.9</v>
      </c>
      <c r="Y158" s="75">
        <v>14075.695</v>
      </c>
      <c r="Z158" s="76">
        <v>719.32383445364519</v>
      </c>
      <c r="AA158" s="77">
        <v>-0.11128193466628966</v>
      </c>
      <c r="AB158" s="77">
        <v>-7.1805458206755018E-2</v>
      </c>
      <c r="AC158" s="74">
        <v>11392795.189999999</v>
      </c>
      <c r="AD158" s="75">
        <v>14214.58111111112</v>
      </c>
      <c r="AE158" s="76">
        <v>801.48652295455872</v>
      </c>
      <c r="AF158" s="77">
        <v>4.4419572414915835E-2</v>
      </c>
      <c r="AG158" s="77">
        <v>0.30782961385916002</v>
      </c>
      <c r="AH158" s="74">
        <v>10908255.16</v>
      </c>
      <c r="AI158" s="75">
        <v>14323.6</v>
      </c>
      <c r="AJ158" s="76">
        <f t="shared" si="329"/>
        <v>761.55820883018237</v>
      </c>
      <c r="AK158" s="77">
        <f t="shared" si="330"/>
        <v>0.25220710948109221</v>
      </c>
      <c r="AL158" s="78">
        <f t="shared" si="331"/>
        <v>0.51454465279768402</v>
      </c>
      <c r="AM158" s="74">
        <v>8711222.8300000001</v>
      </c>
      <c r="AN158" s="75">
        <v>14311.561111111112</v>
      </c>
      <c r="AO158" s="76">
        <f t="shared" si="332"/>
        <v>608.68431908779257</v>
      </c>
      <c r="AP158" s="77">
        <f t="shared" si="333"/>
        <v>0.20950012288726183</v>
      </c>
      <c r="AQ158" s="78">
        <f t="shared" si="334"/>
        <v>0.81730219234220747</v>
      </c>
      <c r="AR158" s="74">
        <v>7202333.1500000004</v>
      </c>
      <c r="AS158" s="75">
        <v>14131.109999999999</v>
      </c>
      <c r="AT158" s="79">
        <f t="shared" si="335"/>
        <v>509.67922194364075</v>
      </c>
      <c r="AU158" s="77">
        <f t="shared" si="336"/>
        <v>0.50252336312627166</v>
      </c>
      <c r="AV158" s="78">
        <f t="shared" si="337"/>
        <v>0.38700783075099793</v>
      </c>
      <c r="AW158" s="74">
        <v>4793491.62</v>
      </c>
      <c r="AX158" s="75">
        <v>13977.98</v>
      </c>
      <c r="AY158" s="79">
        <f t="shared" si="338"/>
        <v>342.93164105256983</v>
      </c>
      <c r="AZ158" s="78">
        <f t="shared" si="339"/>
        <v>-7.6881022425450196E-2</v>
      </c>
      <c r="BA158" s="74">
        <v>5192712.68</v>
      </c>
    </row>
    <row r="159" spans="1:58">
      <c r="A159" s="62"/>
      <c r="B159" s="73" t="s">
        <v>264</v>
      </c>
      <c r="C159" s="73" t="s">
        <v>265</v>
      </c>
      <c r="D159" s="74">
        <v>14412358.77</v>
      </c>
      <c r="E159" s="75">
        <v>7829.7900000000009</v>
      </c>
      <c r="F159" s="76">
        <f t="shared" si="320"/>
        <v>1840.7082143965545</v>
      </c>
      <c r="G159" s="77">
        <f t="shared" si="321"/>
        <v>0.5090946763269244</v>
      </c>
      <c r="H159" s="77">
        <f t="shared" si="322"/>
        <v>1.189713083986667</v>
      </c>
      <c r="I159" s="74">
        <v>9550334.3800000008</v>
      </c>
      <c r="J159" s="75">
        <v>7734.8499999999995</v>
      </c>
      <c r="K159" s="76">
        <f t="shared" si="323"/>
        <v>1234.7148787630015</v>
      </c>
      <c r="L159" s="77">
        <f t="shared" si="324"/>
        <v>0.45101107196026979</v>
      </c>
      <c r="M159" s="77">
        <f t="shared" si="325"/>
        <v>0.8943461293831666</v>
      </c>
      <c r="N159" s="74">
        <v>6581848.04</v>
      </c>
      <c r="O159" s="75">
        <v>7532.9800000000005</v>
      </c>
      <c r="P159" s="76">
        <f t="shared" si="326"/>
        <v>873.73762309205642</v>
      </c>
      <c r="Q159" s="77">
        <f t="shared" si="327"/>
        <v>0.30553526846901674</v>
      </c>
      <c r="R159" s="78">
        <f t="shared" si="328"/>
        <v>0.48989034900860168</v>
      </c>
      <c r="S159" s="74">
        <v>5041493.8600000003</v>
      </c>
      <c r="T159" s="75">
        <v>7415.84</v>
      </c>
      <c r="U159" s="76">
        <v>679.82775518349911</v>
      </c>
      <c r="V159" s="77">
        <v>0.14121034107012337</v>
      </c>
      <c r="W159" s="77">
        <v>0.46238547939923186</v>
      </c>
      <c r="X159" s="74">
        <v>4417672.78</v>
      </c>
      <c r="Y159" s="75">
        <v>7208.0193333333336</v>
      </c>
      <c r="Z159" s="76">
        <v>612.88303703217969</v>
      </c>
      <c r="AA159" s="77">
        <v>0.28143377848113404</v>
      </c>
      <c r="AB159" s="77">
        <v>7.7282599022991796E-2</v>
      </c>
      <c r="AC159" s="74">
        <v>3447445.24</v>
      </c>
      <c r="AD159" s="75">
        <v>7194.6172222222176</v>
      </c>
      <c r="AE159" s="76">
        <v>479.17007027862144</v>
      </c>
      <c r="AF159" s="77">
        <v>-0.15931465432425221</v>
      </c>
      <c r="AG159" s="77">
        <v>-0.13007899805552972</v>
      </c>
      <c r="AH159" s="74">
        <v>4100755.72</v>
      </c>
      <c r="AI159" s="75">
        <v>7148.74</v>
      </c>
      <c r="AJ159" s="76">
        <f t="shared" si="329"/>
        <v>573.63335636769557</v>
      </c>
      <c r="AK159" s="77">
        <f t="shared" si="330"/>
        <v>3.4775979406685961E-2</v>
      </c>
      <c r="AL159" s="78">
        <f t="shared" si="331"/>
        <v>0.30786031420069554</v>
      </c>
      <c r="AM159" s="74">
        <v>3962940.58</v>
      </c>
      <c r="AN159" s="75">
        <v>7044.243333333332</v>
      </c>
      <c r="AO159" s="76">
        <f t="shared" si="332"/>
        <v>562.57860390020608</v>
      </c>
      <c r="AP159" s="77">
        <f t="shared" si="333"/>
        <v>0.26390672012950001</v>
      </c>
      <c r="AQ159" s="78">
        <f t="shared" si="334"/>
        <v>0.48616452708268154</v>
      </c>
      <c r="AR159" s="74">
        <v>3135469.19</v>
      </c>
      <c r="AS159" s="75">
        <v>6955.369999999999</v>
      </c>
      <c r="AT159" s="79">
        <f t="shared" si="335"/>
        <v>450.79833136123608</v>
      </c>
      <c r="AU159" s="77">
        <f t="shared" si="336"/>
        <v>0.17584984984525515</v>
      </c>
      <c r="AV159" s="78">
        <f t="shared" si="337"/>
        <v>1.6059810158380874</v>
      </c>
      <c r="AW159" s="74">
        <v>2666555.7599999998</v>
      </c>
      <c r="AX159" s="75">
        <v>6859.68</v>
      </c>
      <c r="AY159" s="79">
        <f t="shared" si="338"/>
        <v>388.72888531243433</v>
      </c>
      <c r="AZ159" s="78">
        <f t="shared" si="339"/>
        <v>1.2162532198996676</v>
      </c>
      <c r="BA159" s="74">
        <v>1203181.8999999999</v>
      </c>
    </row>
    <row r="160" spans="1:58">
      <c r="A160" s="62"/>
      <c r="B160" s="73" t="s">
        <v>266</v>
      </c>
      <c r="C160" s="73" t="s">
        <v>267</v>
      </c>
      <c r="D160" s="74">
        <v>7463151.7599999998</v>
      </c>
      <c r="E160" s="75">
        <v>6643.17</v>
      </c>
      <c r="F160" s="76">
        <f t="shared" si="320"/>
        <v>1123.4323011453869</v>
      </c>
      <c r="G160" s="77">
        <f t="shared" si="321"/>
        <v>0.13173957494715513</v>
      </c>
      <c r="H160" s="77">
        <f t="shared" si="322"/>
        <v>0.77450475371192784</v>
      </c>
      <c r="I160" s="74">
        <v>6594407.3399999999</v>
      </c>
      <c r="J160" s="75">
        <v>6388.3900000000021</v>
      </c>
      <c r="K160" s="76">
        <f t="shared" si="323"/>
        <v>1032.2487105514845</v>
      </c>
      <c r="L160" s="77">
        <f t="shared" si="324"/>
        <v>0.56794442201491946</v>
      </c>
      <c r="M160" s="77">
        <f t="shared" si="325"/>
        <v>1.1251331904733064</v>
      </c>
      <c r="N160" s="74">
        <v>4205766</v>
      </c>
      <c r="O160" s="75">
        <v>6201.1100000000006</v>
      </c>
      <c r="P160" s="76">
        <f t="shared" si="326"/>
        <v>678.22793016089054</v>
      </c>
      <c r="Q160" s="77">
        <f t="shared" si="327"/>
        <v>0.35536257576168412</v>
      </c>
      <c r="R160" s="78">
        <f t="shared" si="328"/>
        <v>0.58268056451915251</v>
      </c>
      <c r="S160" s="74">
        <v>3103056.02</v>
      </c>
      <c r="T160" s="75">
        <v>6082.5500000000011</v>
      </c>
      <c r="U160" s="76">
        <v>510.15709200910794</v>
      </c>
      <c r="V160" s="77">
        <v>0.16771747488285244</v>
      </c>
      <c r="W160" s="77">
        <v>-9.0191758723984314E-2</v>
      </c>
      <c r="X160" s="74">
        <v>2657368.83</v>
      </c>
      <c r="Y160" s="75">
        <v>5935.148666666666</v>
      </c>
      <c r="Z160" s="76">
        <v>447.73416459211415</v>
      </c>
      <c r="AA160" s="77">
        <v>-0.22086612485842147</v>
      </c>
      <c r="AB160" s="77">
        <v>-0.36764133798905863</v>
      </c>
      <c r="AC160" s="74">
        <v>3410670.38</v>
      </c>
      <c r="AD160" s="75">
        <v>5886.8794444444447</v>
      </c>
      <c r="AE160" s="76">
        <v>579.36813759940537</v>
      </c>
      <c r="AF160" s="77">
        <v>-0.1883825332379063</v>
      </c>
      <c r="AG160" s="77">
        <v>0.19553325659448334</v>
      </c>
      <c r="AH160" s="74">
        <v>4202312.6900000004</v>
      </c>
      <c r="AI160" s="75">
        <v>5821.83</v>
      </c>
      <c r="AJ160" s="76">
        <f t="shared" si="329"/>
        <v>721.81988996586995</v>
      </c>
      <c r="AK160" s="77">
        <f t="shared" si="330"/>
        <v>0.47302553919151347</v>
      </c>
      <c r="AL160" s="78">
        <f t="shared" si="331"/>
        <v>7.462289940653441E-3</v>
      </c>
      <c r="AM160" s="74">
        <v>2852844.42</v>
      </c>
      <c r="AN160" s="75">
        <v>5677.1633333333348</v>
      </c>
      <c r="AO160" s="76">
        <f t="shared" si="332"/>
        <v>502.51230279910902</v>
      </c>
      <c r="AP160" s="77">
        <f t="shared" si="333"/>
        <v>-0.3160591835402865</v>
      </c>
      <c r="AQ160" s="78">
        <f t="shared" si="334"/>
        <v>-0.25338461526906075</v>
      </c>
      <c r="AR160" s="74">
        <v>4171186.09</v>
      </c>
      <c r="AS160" s="75">
        <v>5555.96</v>
      </c>
      <c r="AT160" s="79">
        <f t="shared" si="335"/>
        <v>750.75884095637832</v>
      </c>
      <c r="AU160" s="77">
        <f t="shared" si="336"/>
        <v>9.1637414762944597E-2</v>
      </c>
      <c r="AV160" s="78">
        <f t="shared" si="337"/>
        <v>0.24076299039857973</v>
      </c>
      <c r="AW160" s="74">
        <v>3821036.21</v>
      </c>
      <c r="AX160" s="75">
        <v>5438.36</v>
      </c>
      <c r="AY160" s="79">
        <f t="shared" si="338"/>
        <v>702.60817783302321</v>
      </c>
      <c r="AZ160" s="78">
        <f t="shared" si="339"/>
        <v>0.13660724121297968</v>
      </c>
      <c r="BA160" s="74">
        <v>3361791.19</v>
      </c>
    </row>
    <row r="161" spans="1:56">
      <c r="A161" s="62"/>
      <c r="B161" s="73" t="s">
        <v>268</v>
      </c>
      <c r="C161" s="73" t="s">
        <v>269</v>
      </c>
      <c r="D161" s="74">
        <v>26611330.809999999</v>
      </c>
      <c r="E161" s="75">
        <v>19309.539999999997</v>
      </c>
      <c r="F161" s="76">
        <f t="shared" si="320"/>
        <v>1378.1442131713134</v>
      </c>
      <c r="G161" s="77">
        <f t="shared" si="321"/>
        <v>0.10261913272400107</v>
      </c>
      <c r="H161" s="77">
        <f t="shared" si="322"/>
        <v>0.36379571354911111</v>
      </c>
      <c r="I161" s="74">
        <v>24134653.59</v>
      </c>
      <c r="J161" s="75">
        <v>18733.82</v>
      </c>
      <c r="K161" s="76">
        <f t="shared" si="323"/>
        <v>1288.293235976432</v>
      </c>
      <c r="L161" s="77">
        <f t="shared" si="324"/>
        <v>0.23686926253481375</v>
      </c>
      <c r="M161" s="77">
        <f t="shared" si="325"/>
        <v>0.28031118922812542</v>
      </c>
      <c r="N161" s="74">
        <v>19512695.739999998</v>
      </c>
      <c r="O161" s="75">
        <v>18176.249999999996</v>
      </c>
      <c r="P161" s="76">
        <f t="shared" si="326"/>
        <v>1073.5270333539647</v>
      </c>
      <c r="Q161" s="77">
        <f t="shared" si="327"/>
        <v>3.5122488697215029E-2</v>
      </c>
      <c r="R161" s="78">
        <f t="shared" si="328"/>
        <v>8.5311417421759489E-2</v>
      </c>
      <c r="S161" s="74">
        <v>18850615.219999999</v>
      </c>
      <c r="T161" s="75">
        <v>17606.399999999998</v>
      </c>
      <c r="U161" s="76">
        <v>1070.6683490094513</v>
      </c>
      <c r="V161" s="77">
        <v>4.8485980425090815E-2</v>
      </c>
      <c r="W161" s="77">
        <v>0.25289386322578566</v>
      </c>
      <c r="X161" s="74">
        <v>17978891.059999999</v>
      </c>
      <c r="Y161" s="75">
        <v>17188.147888888892</v>
      </c>
      <c r="Z161" s="76">
        <v>1046.0051412300377</v>
      </c>
      <c r="AA161" s="77">
        <v>0.19495528468375053</v>
      </c>
      <c r="AB161" s="77">
        <v>0.23595668515533125</v>
      </c>
      <c r="AC161" s="74">
        <v>15045660.109999999</v>
      </c>
      <c r="AD161" s="75">
        <v>16726.08444444443</v>
      </c>
      <c r="AE161" s="76">
        <v>899.53271251105139</v>
      </c>
      <c r="AF161" s="77">
        <v>3.4312079286240318E-2</v>
      </c>
      <c r="AG161" s="77">
        <v>0.42061262768376056</v>
      </c>
      <c r="AH161" s="74">
        <v>14546538.140000001</v>
      </c>
      <c r="AI161" s="75">
        <v>16350.400000000003</v>
      </c>
      <c r="AJ161" s="76">
        <f t="shared" si="329"/>
        <v>889.67475658087858</v>
      </c>
      <c r="AK161" s="77">
        <f t="shared" si="330"/>
        <v>0.37348548482978089</v>
      </c>
      <c r="AL161" s="78">
        <f t="shared" si="331"/>
        <v>0.40198408162928723</v>
      </c>
      <c r="AM161" s="74">
        <v>10590966.050000001</v>
      </c>
      <c r="AN161" s="75">
        <v>16079.538888888885</v>
      </c>
      <c r="AO161" s="76">
        <f t="shared" si="332"/>
        <v>658.66105509520924</v>
      </c>
      <c r="AP161" s="77">
        <f t="shared" si="333"/>
        <v>2.0749106644573089E-2</v>
      </c>
      <c r="AQ161" s="78">
        <f t="shared" si="334"/>
        <v>0.34664344459848456</v>
      </c>
      <c r="AR161" s="74">
        <v>10375679.960000001</v>
      </c>
      <c r="AS161" s="75">
        <v>15931.449999999999</v>
      </c>
      <c r="AT161" s="79">
        <f t="shared" si="335"/>
        <v>651.27028362139049</v>
      </c>
      <c r="AU161" s="77">
        <f t="shared" si="336"/>
        <v>0.31926977533705408</v>
      </c>
      <c r="AV161" s="78">
        <f t="shared" si="337"/>
        <v>0.40294226051298232</v>
      </c>
      <c r="AW161" s="74">
        <v>7864714.3700000001</v>
      </c>
      <c r="AX161" s="75">
        <v>15777.07</v>
      </c>
      <c r="AY161" s="79">
        <f t="shared" si="338"/>
        <v>498.49017403104637</v>
      </c>
      <c r="AZ161" s="78">
        <f t="shared" si="339"/>
        <v>6.3423332164606869E-2</v>
      </c>
      <c r="BA161" s="74">
        <v>7395657.1500000004</v>
      </c>
    </row>
    <row r="162" spans="1:56">
      <c r="A162" s="62"/>
      <c r="B162" s="91" t="s">
        <v>270</v>
      </c>
      <c r="C162" s="73" t="s">
        <v>271</v>
      </c>
      <c r="D162" s="74">
        <v>19160466.879999999</v>
      </c>
      <c r="E162" s="75">
        <v>9343.32</v>
      </c>
      <c r="F162" s="76">
        <f t="shared" si="320"/>
        <v>2050.7129029081739</v>
      </c>
      <c r="G162" s="77">
        <f t="shared" si="321"/>
        <v>5.7461730316287034E-2</v>
      </c>
      <c r="H162" s="77">
        <f t="shared" si="322"/>
        <v>0.15087901691032668</v>
      </c>
      <c r="I162" s="74">
        <v>18119300.52</v>
      </c>
      <c r="J162" s="75">
        <v>8979.2800000000007</v>
      </c>
      <c r="K162" s="76">
        <f t="shared" si="323"/>
        <v>2017.9012704804838</v>
      </c>
      <c r="L162" s="77">
        <f t="shared" si="324"/>
        <v>8.8341056622539438E-2</v>
      </c>
      <c r="M162" s="77">
        <f t="shared" si="325"/>
        <v>0.20738216435218076</v>
      </c>
      <c r="N162" s="74">
        <v>16648550.02</v>
      </c>
      <c r="O162" s="75">
        <v>9129.4340000000011</v>
      </c>
      <c r="P162" s="76">
        <f t="shared" si="326"/>
        <v>1823.6125065365495</v>
      </c>
      <c r="Q162" s="77">
        <f t="shared" si="327"/>
        <v>0.10937849583572901</v>
      </c>
      <c r="R162" s="78">
        <f t="shared" si="328"/>
        <v>0.23874256004086081</v>
      </c>
      <c r="S162" s="74">
        <v>15007096.390000001</v>
      </c>
      <c r="T162" s="75">
        <v>8498.3100000000031</v>
      </c>
      <c r="U162" s="76">
        <v>1765.8918526154018</v>
      </c>
      <c r="V162" s="77">
        <v>0.11660949323492868</v>
      </c>
      <c r="W162" s="77">
        <v>0.16810605514143756</v>
      </c>
      <c r="X162" s="74">
        <v>13439878.92</v>
      </c>
      <c r="Y162" s="75">
        <v>8517.2587777777771</v>
      </c>
      <c r="Z162" s="76">
        <v>1577.9582692809265</v>
      </c>
      <c r="AA162" s="77">
        <v>4.6118685376136476E-2</v>
      </c>
      <c r="AB162" s="77">
        <v>0.15305091811142366</v>
      </c>
      <c r="AC162" s="74">
        <v>12847374.880000001</v>
      </c>
      <c r="AD162" s="75">
        <v>8672.4655555555546</v>
      </c>
      <c r="AE162" s="76">
        <v>1481.3982018954243</v>
      </c>
      <c r="AF162" s="77">
        <v>0.10221806973731593</v>
      </c>
      <c r="AG162" s="77">
        <v>0.53856640012836465</v>
      </c>
      <c r="AH162" s="74">
        <v>11655928.380000001</v>
      </c>
      <c r="AI162" s="75">
        <v>8744.65</v>
      </c>
      <c r="AJ162" s="76">
        <f t="shared" si="329"/>
        <v>1332.9210866072401</v>
      </c>
      <c r="AK162" s="77">
        <f t="shared" si="330"/>
        <v>0.39588203312166764</v>
      </c>
      <c r="AL162" s="78">
        <f t="shared" si="331"/>
        <v>1.2465486408668232</v>
      </c>
      <c r="AM162" s="74">
        <v>8350224.5199999996</v>
      </c>
      <c r="AN162" s="75">
        <v>8844.2633333333342</v>
      </c>
      <c r="AO162" s="76">
        <f t="shared" si="332"/>
        <v>944.14019633819123</v>
      </c>
      <c r="AP162" s="77">
        <f t="shared" si="333"/>
        <v>0.60941153160541461</v>
      </c>
      <c r="AQ162" s="78">
        <f t="shared" si="334"/>
        <v>29.102103673647161</v>
      </c>
      <c r="AR162" s="74">
        <v>5188371.25</v>
      </c>
      <c r="AS162" s="75">
        <v>9199.3700000000008</v>
      </c>
      <c r="AT162" s="79">
        <f t="shared" si="335"/>
        <v>563.99201793166264</v>
      </c>
      <c r="AU162" s="77">
        <f t="shared" si="336"/>
        <v>18.461104957794632</v>
      </c>
      <c r="AV162" s="78">
        <f t="shared" si="337"/>
        <v>3.0570251861182189</v>
      </c>
      <c r="AW162" s="74">
        <v>-297138.77</v>
      </c>
      <c r="AX162" s="75">
        <v>9160.61</v>
      </c>
      <c r="AY162" s="79">
        <f t="shared" si="338"/>
        <v>-32.436570272067037</v>
      </c>
      <c r="AZ162" s="92">
        <f t="shared" si="339"/>
        <v>0.88219387082946521</v>
      </c>
      <c r="BA162" s="74">
        <v>-2522269.19</v>
      </c>
    </row>
    <row r="163" spans="1:56">
      <c r="A163" s="62"/>
      <c r="B163" s="73" t="s">
        <v>272</v>
      </c>
      <c r="C163" s="73" t="s">
        <v>273</v>
      </c>
      <c r="D163" s="74">
        <v>45150623.969999999</v>
      </c>
      <c r="E163" s="75">
        <v>27515.849999999995</v>
      </c>
      <c r="F163" s="76">
        <f t="shared" si="320"/>
        <v>1640.8951193584792</v>
      </c>
      <c r="G163" s="77">
        <f t="shared" si="321"/>
        <v>0.38647807994921979</v>
      </c>
      <c r="H163" s="77">
        <f t="shared" si="322"/>
        <v>0.72748141614375283</v>
      </c>
      <c r="I163" s="74">
        <v>32564974.969999999</v>
      </c>
      <c r="J163" s="75">
        <v>26275.39</v>
      </c>
      <c r="K163" s="76">
        <f t="shared" si="323"/>
        <v>1239.3717075179475</v>
      </c>
      <c r="L163" s="77">
        <f t="shared" si="324"/>
        <v>0.24594931656404007</v>
      </c>
      <c r="M163" s="77">
        <f t="shared" si="325"/>
        <v>0.46557208688186769</v>
      </c>
      <c r="N163" s="74">
        <v>26136677.100000001</v>
      </c>
      <c r="O163" s="75">
        <v>25594.790000000005</v>
      </c>
      <c r="P163" s="76">
        <f t="shared" si="326"/>
        <v>1021.1717736304927</v>
      </c>
      <c r="Q163" s="77">
        <f t="shared" si="327"/>
        <v>0.17626942556819428</v>
      </c>
      <c r="R163" s="78">
        <f t="shared" si="328"/>
        <v>0.15286388441815299</v>
      </c>
      <c r="S163" s="74">
        <v>22219974.890000001</v>
      </c>
      <c r="T163" s="75">
        <v>24872.260000000002</v>
      </c>
      <c r="U163" s="76">
        <v>893.36372689896291</v>
      </c>
      <c r="V163" s="77">
        <v>-1.9898112321278184E-2</v>
      </c>
      <c r="W163" s="77">
        <v>2.2874739368678544E-2</v>
      </c>
      <c r="X163" s="74">
        <v>22671086.719999999</v>
      </c>
      <c r="Y163" s="75">
        <v>24350.938777777774</v>
      </c>
      <c r="Z163" s="76">
        <v>931.01489543759283</v>
      </c>
      <c r="AA163" s="77">
        <v>4.364122978199763E-2</v>
      </c>
      <c r="AB163" s="77">
        <v>2.250663023173146E-2</v>
      </c>
      <c r="AC163" s="74">
        <v>21723065.43</v>
      </c>
      <c r="AD163" s="75">
        <v>24011.167222222226</v>
      </c>
      <c r="AE163" s="76">
        <v>904.70676535438895</v>
      </c>
      <c r="AF163" s="77">
        <v>-2.0250828490822367E-2</v>
      </c>
      <c r="AG163" s="77">
        <v>0.27659838795592623</v>
      </c>
      <c r="AH163" s="74">
        <v>22172068.18</v>
      </c>
      <c r="AI163" s="75">
        <v>23564.7</v>
      </c>
      <c r="AJ163" s="76">
        <f t="shared" si="329"/>
        <v>940.90178020513736</v>
      </c>
      <c r="AK163" s="77">
        <f t="shared" si="330"/>
        <v>0.30298491193362331</v>
      </c>
      <c r="AL163" s="78">
        <f t="shared" si="331"/>
        <v>0.38500714078863818</v>
      </c>
      <c r="AM163" s="74">
        <v>17016366.02</v>
      </c>
      <c r="AN163" s="75">
        <v>23172.882222222222</v>
      </c>
      <c r="AO163" s="76">
        <f t="shared" si="332"/>
        <v>734.32237978932653</v>
      </c>
      <c r="AP163" s="77">
        <f t="shared" si="333"/>
        <v>6.2949484759032462E-2</v>
      </c>
      <c r="AQ163" s="78">
        <f t="shared" si="334"/>
        <v>0.32265743788351192</v>
      </c>
      <c r="AR163" s="74">
        <v>16008630.949999999</v>
      </c>
      <c r="AS163" s="75">
        <v>23030.960000000003</v>
      </c>
      <c r="AT163" s="79">
        <f t="shared" si="335"/>
        <v>695.0917786318937</v>
      </c>
      <c r="AU163" s="77">
        <f t="shared" si="336"/>
        <v>0.24432765324060016</v>
      </c>
      <c r="AV163" s="78">
        <f t="shared" si="337"/>
        <v>0.27495836518678934</v>
      </c>
      <c r="AW163" s="74">
        <v>12865285.85</v>
      </c>
      <c r="AX163" s="75">
        <v>23047.69</v>
      </c>
      <c r="AY163" s="79">
        <f t="shared" si="338"/>
        <v>558.20283290863426</v>
      </c>
      <c r="AZ163" s="78">
        <f t="shared" si="339"/>
        <v>2.4616275196020675E-2</v>
      </c>
      <c r="BA163" s="74">
        <v>12556199</v>
      </c>
    </row>
    <row r="164" spans="1:56">
      <c r="A164" s="62"/>
      <c r="B164" s="73" t="s">
        <v>274</v>
      </c>
      <c r="C164" s="73" t="s">
        <v>275</v>
      </c>
      <c r="D164" s="74">
        <v>3847172.71</v>
      </c>
      <c r="E164" s="75">
        <v>27484.86</v>
      </c>
      <c r="F164" s="76">
        <f t="shared" si="320"/>
        <v>139.97425164254065</v>
      </c>
      <c r="G164" s="77">
        <f t="shared" si="321"/>
        <v>-0.72709651932238017</v>
      </c>
      <c r="H164" s="77">
        <f t="shared" si="322"/>
        <v>-0.83791735722379679</v>
      </c>
      <c r="I164" s="74">
        <v>14097191.800000001</v>
      </c>
      <c r="J164" s="75">
        <v>27164.339999999997</v>
      </c>
      <c r="K164" s="76">
        <f t="shared" si="323"/>
        <v>518.95948143779685</v>
      </c>
      <c r="L164" s="77">
        <f t="shared" si="324"/>
        <v>-0.40608070525977985</v>
      </c>
      <c r="M164" s="77">
        <f t="shared" si="325"/>
        <v>-0.53018456356158172</v>
      </c>
      <c r="N164" s="74">
        <v>23735871.059999999</v>
      </c>
      <c r="O164" s="75">
        <v>26761.180000000008</v>
      </c>
      <c r="P164" s="76">
        <f t="shared" si="326"/>
        <v>886.95158658923083</v>
      </c>
      <c r="Q164" s="77">
        <f t="shared" si="327"/>
        <v>-0.20895744489339207</v>
      </c>
      <c r="R164" s="78">
        <f t="shared" si="328"/>
        <v>-0.12535315085539445</v>
      </c>
      <c r="S164" s="74">
        <v>30005808.039999999</v>
      </c>
      <c r="T164" s="75">
        <v>26649.711999999989</v>
      </c>
      <c r="U164" s="76">
        <v>1125.9336701274674</v>
      </c>
      <c r="V164" s="77">
        <v>0.10568874392191246</v>
      </c>
      <c r="W164" s="77">
        <v>0.33407275090174465</v>
      </c>
      <c r="X164" s="74">
        <v>27137662.57</v>
      </c>
      <c r="Y164" s="75">
        <v>26265.102111111115</v>
      </c>
      <c r="Z164" s="76">
        <v>1033.2212856130402</v>
      </c>
      <c r="AA164" s="77">
        <v>0.20655361487152973</v>
      </c>
      <c r="AB164" s="77">
        <v>0.38437299687975029</v>
      </c>
      <c r="AC164" s="74">
        <v>22491882.859999999</v>
      </c>
      <c r="AD164" s="75">
        <v>26394.739444444444</v>
      </c>
      <c r="AE164" s="76">
        <v>852.13505923560399</v>
      </c>
      <c r="AF164" s="77">
        <v>0.14737793647665975</v>
      </c>
      <c r="AG164" s="77">
        <v>-6.9079536972545897E-3</v>
      </c>
      <c r="AH164" s="74">
        <v>19602854.600000001</v>
      </c>
      <c r="AI164" s="75">
        <v>26515.87</v>
      </c>
      <c r="AJ164" s="76">
        <f t="shared" si="329"/>
        <v>739.28762661756912</v>
      </c>
      <c r="AK164" s="77">
        <f t="shared" si="330"/>
        <v>-0.13446823864130741</v>
      </c>
      <c r="AL164" s="78">
        <f t="shared" si="331"/>
        <v>7.1715712120285324E-2</v>
      </c>
      <c r="AM164" s="74">
        <v>22648336.52</v>
      </c>
      <c r="AN164" s="75">
        <v>26335.456666666669</v>
      </c>
      <c r="AO164" s="76">
        <f t="shared" si="332"/>
        <v>859.99406832638931</v>
      </c>
      <c r="AP164" s="77">
        <f t="shared" si="333"/>
        <v>0.23821650454274462</v>
      </c>
      <c r="AQ164" s="78">
        <f t="shared" si="334"/>
        <v>-1.5720474045792035E-2</v>
      </c>
      <c r="AR164" s="74">
        <v>18291095.649999999</v>
      </c>
      <c r="AS164" s="75">
        <v>26341.98</v>
      </c>
      <c r="AT164" s="79">
        <f t="shared" si="335"/>
        <v>694.37056933457541</v>
      </c>
      <c r="AU164" s="77">
        <f t="shared" si="336"/>
        <v>-0.20508285720380692</v>
      </c>
      <c r="AV164" s="78">
        <f t="shared" si="337"/>
        <v>-0.26907209040455937</v>
      </c>
      <c r="AW164" s="74">
        <v>23010065.66</v>
      </c>
      <c r="AX164" s="75">
        <v>26364.28</v>
      </c>
      <c r="AY164" s="79">
        <f t="shared" si="338"/>
        <v>872.77428626914912</v>
      </c>
      <c r="AZ164" s="78">
        <f t="shared" si="339"/>
        <v>-8.0497991244300626E-2</v>
      </c>
      <c r="BA164" s="74">
        <v>25024486.559999999</v>
      </c>
    </row>
    <row r="165" spans="1:56">
      <c r="A165" s="62"/>
      <c r="B165" s="73" t="s">
        <v>276</v>
      </c>
      <c r="C165" s="73" t="s">
        <v>277</v>
      </c>
      <c r="D165" s="74">
        <v>24154909.600000001</v>
      </c>
      <c r="E165" s="75">
        <v>20672.560000000001</v>
      </c>
      <c r="F165" s="76">
        <f t="shared" si="320"/>
        <v>1168.4527508929712</v>
      </c>
      <c r="G165" s="77">
        <f t="shared" si="321"/>
        <v>0.51012242349792292</v>
      </c>
      <c r="H165" s="77">
        <f t="shared" si="322"/>
        <v>0.97210188670375053</v>
      </c>
      <c r="I165" s="74">
        <v>15995332.050000001</v>
      </c>
      <c r="J165" s="75">
        <v>20244.829999999994</v>
      </c>
      <c r="K165" s="76">
        <f t="shared" si="323"/>
        <v>790.09465873509464</v>
      </c>
      <c r="L165" s="77">
        <f t="shared" si="324"/>
        <v>0.3059218617095536</v>
      </c>
      <c r="M165" s="77">
        <f t="shared" si="325"/>
        <v>0.41574813921074122</v>
      </c>
      <c r="N165" s="74">
        <v>12248307.130000001</v>
      </c>
      <c r="O165" s="75">
        <v>19750.38</v>
      </c>
      <c r="P165" s="76">
        <f t="shared" si="326"/>
        <v>620.15551751409339</v>
      </c>
      <c r="Q165" s="77">
        <f t="shared" si="327"/>
        <v>8.4098659132190667E-2</v>
      </c>
      <c r="R165" s="78">
        <f t="shared" si="328"/>
        <v>9.4104503011472135E-2</v>
      </c>
      <c r="S165" s="74">
        <v>11298148.029999999</v>
      </c>
      <c r="T165" s="75">
        <v>19532.869999999995</v>
      </c>
      <c r="U165" s="76">
        <v>578.41720289952275</v>
      </c>
      <c r="V165" s="77">
        <v>9.2296432570916007E-3</v>
      </c>
      <c r="W165" s="77">
        <v>-6.2050295724162235E-2</v>
      </c>
      <c r="X165" s="74">
        <v>11194823.800000001</v>
      </c>
      <c r="Y165" s="75">
        <v>19073.531444444448</v>
      </c>
      <c r="Z165" s="76">
        <v>586.92978972494996</v>
      </c>
      <c r="AA165" s="77">
        <v>-7.0628067117818452E-2</v>
      </c>
      <c r="AB165" s="77">
        <v>-9.2352120809929786E-2</v>
      </c>
      <c r="AC165" s="74">
        <v>12045579.82</v>
      </c>
      <c r="AD165" s="75">
        <v>18846.829444444436</v>
      </c>
      <c r="AE165" s="76">
        <v>639.13030334928453</v>
      </c>
      <c r="AF165" s="77">
        <v>-2.3374983602894472E-2</v>
      </c>
      <c r="AG165" s="77">
        <v>0.12499786942477828</v>
      </c>
      <c r="AH165" s="74">
        <v>12333884.16</v>
      </c>
      <c r="AI165" s="75">
        <v>18882.869999999995</v>
      </c>
      <c r="AJ165" s="76">
        <f t="shared" si="329"/>
        <v>653.17847128111373</v>
      </c>
      <c r="AK165" s="77">
        <f t="shared" si="330"/>
        <v>0.15192407580858328</v>
      </c>
      <c r="AL165" s="78">
        <f t="shared" si="331"/>
        <v>0.31241523282421813</v>
      </c>
      <c r="AM165" s="74">
        <v>10707202.34</v>
      </c>
      <c r="AN165" s="75">
        <v>18939.23</v>
      </c>
      <c r="AO165" s="76">
        <f t="shared" si="332"/>
        <v>565.34517717985364</v>
      </c>
      <c r="AP165" s="77">
        <f t="shared" si="333"/>
        <v>0.1393244228383537</v>
      </c>
      <c r="AQ165" s="78">
        <f t="shared" si="334"/>
        <v>0.56714823434880646</v>
      </c>
      <c r="AR165" s="74">
        <v>9397852.0299999993</v>
      </c>
      <c r="AS165" s="75">
        <v>19211.86</v>
      </c>
      <c r="AT165" s="79">
        <f t="shared" si="335"/>
        <v>489.16929594531706</v>
      </c>
      <c r="AU165" s="77">
        <f t="shared" si="336"/>
        <v>0.37550657471612187</v>
      </c>
      <c r="AV165" s="78">
        <f t="shared" si="337"/>
        <v>0.53826437137400485</v>
      </c>
      <c r="AW165" s="74">
        <v>6832284.3399999999</v>
      </c>
      <c r="AX165" s="75">
        <v>19414.29</v>
      </c>
      <c r="AY165" s="79">
        <f t="shared" si="338"/>
        <v>351.92038132736246</v>
      </c>
      <c r="AZ165" s="78">
        <f t="shared" si="339"/>
        <v>0.11832571334053639</v>
      </c>
      <c r="BA165" s="74">
        <v>6109386.79</v>
      </c>
    </row>
    <row r="166" spans="1:56">
      <c r="A166" s="62"/>
      <c r="B166" s="93" t="s">
        <v>278</v>
      </c>
      <c r="C166" s="94" t="s">
        <v>279</v>
      </c>
      <c r="D166" s="74">
        <v>0</v>
      </c>
      <c r="E166" s="75">
        <v>0</v>
      </c>
      <c r="F166" s="76">
        <f>IFERROR(D166/E166,0)</f>
        <v>0</v>
      </c>
      <c r="G166" s="77">
        <f t="shared" si="321"/>
        <v>1</v>
      </c>
      <c r="H166" s="77" t="str">
        <f>IFERROR(SUM(D166-N166)/ABS(N166),"")</f>
        <v/>
      </c>
      <c r="I166" s="74">
        <v>-377494.94</v>
      </c>
      <c r="J166" s="75">
        <v>82.90000000000002</v>
      </c>
      <c r="K166" s="76">
        <f t="shared" si="323"/>
        <v>-4553.6180940892627</v>
      </c>
      <c r="L166" s="77" t="str">
        <f>IFERROR(SUM(I166-N166)/ABS(N166),"")</f>
        <v/>
      </c>
      <c r="M166" s="77" t="str">
        <f>IFERROR(SUM(I166-S166)/ABS(S166),"")</f>
        <v/>
      </c>
      <c r="N166" s="74"/>
      <c r="O166" s="75"/>
      <c r="P166" s="76"/>
      <c r="Q166" s="77"/>
      <c r="R166" s="78"/>
      <c r="S166" s="74"/>
      <c r="T166" s="75"/>
      <c r="U166" s="76"/>
      <c r="V166" s="77"/>
      <c r="W166" s="77"/>
      <c r="X166" s="74"/>
      <c r="Y166" s="75"/>
      <c r="Z166" s="76"/>
      <c r="AA166" s="77"/>
      <c r="AB166" s="77"/>
      <c r="AC166" s="74"/>
      <c r="AD166" s="75"/>
      <c r="AE166" s="76"/>
      <c r="AF166" s="77"/>
      <c r="AG166" s="77"/>
      <c r="AH166" s="74"/>
      <c r="AI166" s="75"/>
      <c r="AJ166" s="76"/>
      <c r="AK166" s="77"/>
      <c r="AL166" s="78"/>
      <c r="AM166" s="74"/>
      <c r="AN166" s="75"/>
      <c r="AO166" s="76"/>
      <c r="AP166" s="77"/>
      <c r="AQ166" s="78"/>
      <c r="AR166" s="74"/>
      <c r="AS166" s="75"/>
      <c r="AU166" s="77"/>
      <c r="AV166" s="78"/>
      <c r="AW166" s="74"/>
      <c r="AX166" s="75"/>
      <c r="AY166" s="79"/>
      <c r="AZ166" s="78"/>
      <c r="BA166" s="74"/>
    </row>
    <row r="167" spans="1:56">
      <c r="A167" s="62"/>
      <c r="B167" s="93" t="s">
        <v>280</v>
      </c>
      <c r="C167" s="94" t="s">
        <v>281</v>
      </c>
      <c r="D167" s="74">
        <v>476390.64</v>
      </c>
      <c r="E167" s="75">
        <v>416.69</v>
      </c>
      <c r="F167" s="76">
        <f t="shared" si="320"/>
        <v>1143.2735126832897</v>
      </c>
      <c r="G167" s="77">
        <f t="shared" ref="G167" si="340">SUM(D167-I167)/ABS(I167)</f>
        <v>0.39154730569503682</v>
      </c>
      <c r="H167" s="77" t="str">
        <f>IFERROR(SUM(D167-N167)/ABS(N167),"")</f>
        <v/>
      </c>
      <c r="I167" s="74">
        <v>342345.99</v>
      </c>
      <c r="J167" s="75">
        <v>384.87999999999994</v>
      </c>
      <c r="K167" s="76">
        <f t="shared" si="323"/>
        <v>889.48760652670978</v>
      </c>
      <c r="L167" s="77" t="str">
        <f>IFERROR(SUM(I167-N167)/ABS(N167),"")</f>
        <v/>
      </c>
      <c r="M167" s="77" t="str">
        <f>IFERROR(SUM(I167-S167)/ABS(S167),"")</f>
        <v/>
      </c>
      <c r="N167" s="74"/>
      <c r="O167" s="75"/>
      <c r="P167" s="76"/>
      <c r="Q167" s="77"/>
      <c r="R167" s="78"/>
      <c r="S167" s="74"/>
      <c r="T167" s="75"/>
      <c r="U167" s="76"/>
      <c r="V167" s="77"/>
      <c r="W167" s="77"/>
      <c r="X167" s="74"/>
      <c r="Y167" s="75"/>
      <c r="Z167" s="76"/>
      <c r="AA167" s="77"/>
      <c r="AB167" s="77"/>
      <c r="AC167" s="74"/>
      <c r="AD167" s="75"/>
      <c r="AE167" s="76"/>
      <c r="AF167" s="77"/>
      <c r="AG167" s="77"/>
      <c r="AH167" s="74"/>
      <c r="AI167" s="75"/>
      <c r="AJ167" s="76"/>
      <c r="AK167" s="77"/>
      <c r="AL167" s="78"/>
      <c r="AM167" s="74"/>
      <c r="AN167" s="75"/>
      <c r="AO167" s="76"/>
      <c r="AP167" s="77"/>
      <c r="AQ167" s="78"/>
      <c r="AR167" s="74"/>
      <c r="AS167" s="75"/>
      <c r="AU167" s="77"/>
      <c r="AV167" s="78"/>
      <c r="AW167" s="74"/>
      <c r="AX167" s="75"/>
      <c r="AY167" s="79"/>
      <c r="AZ167" s="78"/>
      <c r="BA167" s="74"/>
    </row>
    <row r="168" spans="1:56" s="82" customFormat="1">
      <c r="A168" s="80"/>
      <c r="B168" s="59"/>
      <c r="C168" s="59" t="s">
        <v>55</v>
      </c>
      <c r="D168" s="47">
        <f>SUM(D147:D167)</f>
        <v>334275090.81</v>
      </c>
      <c r="E168" s="54">
        <f>SUM(E147:E167)</f>
        <v>280874.77000000008</v>
      </c>
      <c r="F168" s="49">
        <f>D168/E168</f>
        <v>1190.1214580789863</v>
      </c>
      <c r="G168" s="55">
        <f t="shared" ref="G168" si="341">SUM(D168-I168)/ABS(I168)</f>
        <v>0.17047051729914497</v>
      </c>
      <c r="H168" s="55">
        <f t="shared" ref="H168" si="342">SUM(D168-N168)/ABS(N168)</f>
        <v>0.31404629494116715</v>
      </c>
      <c r="I168" s="47">
        <f>SUM(I147:I167)</f>
        <v>285590355.22000003</v>
      </c>
      <c r="J168" s="54">
        <f>SUM(J147:J167)</f>
        <v>274119.48000000004</v>
      </c>
      <c r="K168" s="49">
        <f>I168/J168</f>
        <v>1041.846260688952</v>
      </c>
      <c r="L168" s="55">
        <f t="shared" si="324"/>
        <v>0.12266500994260203</v>
      </c>
      <c r="M168" s="55">
        <f t="shared" si="325"/>
        <v>0.16607151141870213</v>
      </c>
      <c r="N168" s="47">
        <f>SUM(N147:N167)</f>
        <v>254386083.72999999</v>
      </c>
      <c r="O168" s="54">
        <f>SUM(O147:O167)</f>
        <v>268485.59100000007</v>
      </c>
      <c r="P168" s="49">
        <f t="shared" si="326"/>
        <v>947.48505043609555</v>
      </c>
      <c r="Q168" s="55">
        <f t="shared" si="327"/>
        <v>3.8663805402040029E-2</v>
      </c>
      <c r="R168" s="56">
        <f t="shared" si="328"/>
        <v>4.7191212574955434E-2</v>
      </c>
      <c r="S168" s="47">
        <f>SUM(S147:S167)</f>
        <v>244916673.13999999</v>
      </c>
      <c r="T168" s="54">
        <f>SUM(T147:T167)</f>
        <v>261629.402</v>
      </c>
      <c r="U168" s="49">
        <f t="shared" ref="U168" si="343">S168/T168</f>
        <v>936.12060138409061</v>
      </c>
      <c r="V168" s="55">
        <f t="shared" ref="V168" si="344">SUM(S168-X168)/ABS(X168)</f>
        <v>8.2099781744244624E-3</v>
      </c>
      <c r="W168" s="55">
        <f t="shared" ref="W168" si="345">SUM(S168-AC168)/ABS(AC168)</f>
        <v>7.9780599582841394E-2</v>
      </c>
      <c r="X168" s="47">
        <f>SUM(X147:X167)</f>
        <v>242922286.47</v>
      </c>
      <c r="Y168" s="54">
        <f>SUM(Y147:Y167)</f>
        <v>257326.89411111112</v>
      </c>
      <c r="Z168" s="49">
        <f t="shared" ref="Z168" si="346">X168/Y168</f>
        <v>944.02214470870126</v>
      </c>
      <c r="AA168" s="55">
        <f t="shared" ref="AA168" si="347">SUM(X168-AC168)/ABS(AC168)</f>
        <v>7.098781301293064E-2</v>
      </c>
      <c r="AB168" s="55">
        <f t="shared" ref="AB168" si="348">SUM(X168-AH168)/ABS(AH168)</f>
        <v>0.12497589091385254</v>
      </c>
      <c r="AC168" s="47">
        <f>SUM(AC147:AC167)</f>
        <v>226820775.66000003</v>
      </c>
      <c r="AD168" s="54">
        <f>SUM(AD147:AD167)</f>
        <v>254911.66555555561</v>
      </c>
      <c r="AE168" s="49">
        <f t="shared" ref="AE168" si="349">AC168/AD168</f>
        <v>889.80147364251002</v>
      </c>
      <c r="AF168" s="55">
        <f t="shared" ref="AF168" si="350">SUM(AC168-AH168)/ABS(AH168)</f>
        <v>5.0409609936681941E-2</v>
      </c>
      <c r="AG168" s="55">
        <f t="shared" ref="AG168" si="351">SUM(AC168-AM168)/ABS(AM168)</f>
        <v>0.25210143248357786</v>
      </c>
      <c r="AH168" s="47">
        <f>SUM(AH147:AH167)</f>
        <v>215935548.87</v>
      </c>
      <c r="AI168" s="54">
        <f>SUM(AI147:AI167)</f>
        <v>252634.27999999997</v>
      </c>
      <c r="AJ168" s="49">
        <f t="shared" si="329"/>
        <v>854.73574239410436</v>
      </c>
      <c r="AK168" s="55">
        <f t="shared" si="330"/>
        <v>0.192012545048073</v>
      </c>
      <c r="AL168" s="56">
        <f t="shared" si="331"/>
        <v>0.29745068919753193</v>
      </c>
      <c r="AM168" s="47">
        <f>SUM(AM147:AM167)</f>
        <v>181152077.44</v>
      </c>
      <c r="AN168" s="54">
        <f>SUM(AN147:AN167)</f>
        <v>248480.39666666667</v>
      </c>
      <c r="AO168" s="49">
        <f t="shared" si="332"/>
        <v>729.03971448103107</v>
      </c>
      <c r="AP168" s="55">
        <f t="shared" si="333"/>
        <v>8.8453887995957853E-2</v>
      </c>
      <c r="AQ168" s="56">
        <f t="shared" si="334"/>
        <v>0.17124820956163342</v>
      </c>
      <c r="AR168" s="47">
        <f>SUM(AR147:AR167)</f>
        <v>166430640.23000002</v>
      </c>
      <c r="AS168" s="54">
        <f>SUM(AS147:AS167)</f>
        <v>247913.21999999997</v>
      </c>
      <c r="AT168" s="81">
        <f t="shared" si="335"/>
        <v>671.32620128123881</v>
      </c>
      <c r="AU168" s="55">
        <f t="shared" si="336"/>
        <v>7.606598908669894E-2</v>
      </c>
      <c r="AV168" s="56">
        <f t="shared" si="337"/>
        <v>9.6910379633726521E-2</v>
      </c>
      <c r="AW168" s="47">
        <f>SUM(AW147:AW167)</f>
        <v>154665830.83000001</v>
      </c>
      <c r="AX168" s="54">
        <f>SUM(AX147:AX167)</f>
        <v>247178.8</v>
      </c>
      <c r="AY168" s="81">
        <f>AW168/AX168</f>
        <v>625.72449914798528</v>
      </c>
      <c r="AZ168" s="56">
        <f t="shared" si="339"/>
        <v>1.9370922191044304E-2</v>
      </c>
      <c r="BA168" s="47">
        <f>SUM(BA147:BA167)</f>
        <v>151726743.88000003</v>
      </c>
    </row>
    <row r="169" spans="1:56" ht="4.5" customHeight="1">
      <c r="A169" s="88"/>
      <c r="C169" s="63"/>
      <c r="D169" s="64"/>
      <c r="E169" s="65"/>
      <c r="F169" s="66"/>
      <c r="G169" s="65"/>
      <c r="H169" s="65"/>
      <c r="I169" s="64"/>
      <c r="J169" s="65"/>
      <c r="K169" s="66"/>
      <c r="L169" s="65"/>
      <c r="M169" s="65"/>
      <c r="N169" s="64"/>
      <c r="O169" s="65"/>
      <c r="P169" s="66"/>
      <c r="Q169" s="65"/>
      <c r="R169" s="65"/>
      <c r="S169" s="64"/>
      <c r="T169" s="65"/>
      <c r="U169" s="66"/>
      <c r="V169" s="65"/>
      <c r="W169" s="65"/>
      <c r="X169" s="64"/>
      <c r="Y169" s="65"/>
      <c r="Z169" s="66"/>
      <c r="AA169" s="65"/>
      <c r="AB169" s="65"/>
      <c r="AC169" s="64"/>
      <c r="AD169" s="65"/>
      <c r="AE169" s="66"/>
      <c r="AF169" s="65"/>
      <c r="AG169" s="65"/>
      <c r="AH169" s="64"/>
      <c r="AI169" s="65"/>
      <c r="AJ169" s="66"/>
      <c r="AK169" s="65"/>
      <c r="AL169" s="65"/>
      <c r="AM169" s="64"/>
      <c r="AN169" s="65"/>
      <c r="AO169" s="66"/>
      <c r="AP169" s="65"/>
      <c r="AQ169" s="65"/>
      <c r="AR169" s="64"/>
      <c r="AS169" s="65"/>
      <c r="AT169" s="66"/>
      <c r="AU169" s="65"/>
      <c r="AV169" s="67"/>
      <c r="AW169" s="64"/>
      <c r="AX169" s="65"/>
      <c r="AY169" s="66"/>
      <c r="AZ169" s="89"/>
      <c r="BA169" s="64"/>
    </row>
    <row r="170" spans="1:56" ht="12.75">
      <c r="A170" s="80" t="s">
        <v>282</v>
      </c>
      <c r="B170" s="73"/>
      <c r="D170" s="83"/>
      <c r="E170" s="84"/>
      <c r="F170" s="85"/>
      <c r="G170" s="84"/>
      <c r="H170" s="84"/>
      <c r="I170" s="83"/>
      <c r="J170" s="84"/>
      <c r="K170" s="85"/>
      <c r="L170" s="84"/>
      <c r="M170" s="84"/>
      <c r="N170" s="83"/>
      <c r="O170" s="84"/>
      <c r="P170" s="85"/>
      <c r="Q170" s="84"/>
      <c r="R170" s="86"/>
      <c r="S170" s="83"/>
      <c r="T170" s="84"/>
      <c r="U170" s="85"/>
      <c r="V170" s="84"/>
      <c r="W170" s="84"/>
      <c r="X170" s="83"/>
      <c r="Y170" s="84"/>
      <c r="Z170" s="85"/>
      <c r="AA170" s="84"/>
      <c r="AB170" s="84"/>
      <c r="AC170" s="83"/>
      <c r="AD170" s="84"/>
      <c r="AE170" s="85"/>
      <c r="AF170" s="84"/>
      <c r="AG170" s="84"/>
      <c r="AH170" s="83"/>
      <c r="AI170" s="84"/>
      <c r="AJ170" s="85"/>
      <c r="AK170" s="84"/>
      <c r="AL170" s="86"/>
      <c r="AM170" s="83"/>
      <c r="AN170" s="84"/>
      <c r="AO170" s="85"/>
      <c r="AP170" s="84"/>
      <c r="AQ170" s="86"/>
      <c r="AR170" s="83"/>
      <c r="AS170" s="84"/>
      <c r="AT170" s="85"/>
      <c r="AU170" s="84"/>
      <c r="AV170" s="86"/>
      <c r="AW170" s="83"/>
      <c r="AX170" s="84"/>
      <c r="AY170" s="85"/>
      <c r="AZ170" s="87"/>
      <c r="BA170" s="83"/>
      <c r="BB170" s="84"/>
      <c r="BC170" s="84"/>
      <c r="BD170" s="84"/>
    </row>
    <row r="171" spans="1:56">
      <c r="A171" s="62"/>
      <c r="B171" s="73" t="s">
        <v>283</v>
      </c>
      <c r="C171" s="73" t="s">
        <v>284</v>
      </c>
      <c r="D171" s="74">
        <v>10564121.619999999</v>
      </c>
      <c r="E171" s="75">
        <v>5373.1699999999992</v>
      </c>
      <c r="F171" s="76">
        <f t="shared" ref="F171:F177" si="352">D171/E171</f>
        <v>1966.0873599755826</v>
      </c>
      <c r="G171" s="77">
        <f t="shared" ref="G171:G176" si="353">SUM(D171-I171)/ABS(I171)</f>
        <v>0.22213170304537799</v>
      </c>
      <c r="H171" s="77">
        <f t="shared" ref="H171:H175" si="354">SUM(D171-N171)/ABS(N171)</f>
        <v>0.47960497203789576</v>
      </c>
      <c r="I171" s="74">
        <v>8644012.4199999999</v>
      </c>
      <c r="J171" s="75">
        <v>5306.6699999999992</v>
      </c>
      <c r="K171" s="76">
        <f t="shared" ref="K171:K177" si="355">I171/J171</f>
        <v>1628.8957896383233</v>
      </c>
      <c r="L171" s="77">
        <f t="shared" ref="L171:L177" si="356">SUM(I171-N171)/ABS(N171)</f>
        <v>0.2106755502299229</v>
      </c>
      <c r="M171" s="77">
        <f t="shared" ref="M171:M177" si="357">SUM(I171-S171)/ABS(S171)</f>
        <v>0.49860189087538237</v>
      </c>
      <c r="N171" s="74">
        <v>7139825.71</v>
      </c>
      <c r="O171" s="75">
        <v>5204.3399999999983</v>
      </c>
      <c r="P171" s="76">
        <f t="shared" ref="P171:P177" si="358">N171/O171</f>
        <v>1371.8983982599143</v>
      </c>
      <c r="Q171" s="77">
        <f t="shared" ref="Q171:Q177" si="359">SUM(N171-S171)/ABS(S171)</f>
        <v>0.2378228754935858</v>
      </c>
      <c r="R171" s="78">
        <f t="shared" ref="R171:R177" si="360">SUM(N171-X171)/ABS(X171)</f>
        <v>0.1286310218795681</v>
      </c>
      <c r="S171" s="74">
        <v>5768051.1900000004</v>
      </c>
      <c r="T171" s="75">
        <v>5077.04</v>
      </c>
      <c r="U171" s="76">
        <v>1136.1051301545783</v>
      </c>
      <c r="V171" s="77">
        <v>-8.8212825740901821E-2</v>
      </c>
      <c r="W171" s="77">
        <v>-6.8913527662581242E-2</v>
      </c>
      <c r="X171" s="74">
        <v>6326093.7999999998</v>
      </c>
      <c r="Y171" s="75">
        <v>5107.2901111111105</v>
      </c>
      <c r="Z171" s="76">
        <v>1238.6399954522524</v>
      </c>
      <c r="AA171" s="77">
        <v>2.1166450486653131E-2</v>
      </c>
      <c r="AB171" s="77">
        <v>0.11332014690933769</v>
      </c>
      <c r="AC171" s="74">
        <v>6194968.3099999996</v>
      </c>
      <c r="AD171" s="75">
        <v>5222.7899999999972</v>
      </c>
      <c r="AE171" s="76">
        <v>1186.1415660978141</v>
      </c>
      <c r="AF171" s="77">
        <v>9.0243560566220377E-2</v>
      </c>
      <c r="AG171" s="77">
        <v>0.4972849058564911</v>
      </c>
      <c r="AH171" s="74">
        <v>5682187.4800000004</v>
      </c>
      <c r="AI171" s="75">
        <v>5242.09</v>
      </c>
      <c r="AJ171" s="76">
        <f t="shared" ref="AJ171:AJ177" si="361">AH171/AI171</f>
        <v>1083.9545830002919</v>
      </c>
      <c r="AK171" s="77">
        <f t="shared" ref="AK171:AK177" si="362">SUM(AH171-AM171)/ABS(AM171)</f>
        <v>0.3733490020146259</v>
      </c>
      <c r="AL171" s="78">
        <f t="shared" ref="AL171:AL177" si="363">SUM(AH171-AR171)/ABS(AR171)</f>
        <v>1.6944431352816534</v>
      </c>
      <c r="AM171" s="74">
        <v>4137467.95</v>
      </c>
      <c r="AN171" s="75">
        <v>5146.123333333333</v>
      </c>
      <c r="AO171" s="76">
        <f t="shared" ref="AO171:AO177" si="364">AM171/AN171</f>
        <v>803.99704437709431</v>
      </c>
      <c r="AP171" s="77">
        <f t="shared" ref="AP171:AP177" si="365">SUM(AM171-AR171)/ABS(AR171)</f>
        <v>0.96195077240312299</v>
      </c>
      <c r="AQ171" s="78">
        <f t="shared" ref="AQ171:AQ177" si="366">SUM(AM171-AW171)/ABS(AW171)</f>
        <v>2.2332965006888168</v>
      </c>
      <c r="AR171" s="74">
        <v>2108854.11</v>
      </c>
      <c r="AS171" s="75">
        <v>5212.12</v>
      </c>
      <c r="AT171" s="79">
        <f t="shared" ref="AT171:AT177" si="367">AR171/AS171</f>
        <v>404.6058245013545</v>
      </c>
      <c r="AU171" s="77">
        <f t="shared" ref="AU171:AU177" si="368">SUM(AR171-AW171)/ABS(AW171)</f>
        <v>0.64800082966835504</v>
      </c>
      <c r="AV171" s="78">
        <f t="shared" ref="AV171:AV177" si="369">SUM(AR171-BA171)/ABS(BA171)</f>
        <v>-0.25490386405993498</v>
      </c>
      <c r="AW171" s="74">
        <v>1279643.8400000001</v>
      </c>
      <c r="AX171" s="75">
        <v>5222.93</v>
      </c>
      <c r="AY171" s="79">
        <f t="shared" ref="AY171:AY177" si="370">AW171/AX171</f>
        <v>245.00497613408567</v>
      </c>
      <c r="AZ171" s="78">
        <f t="shared" ref="AZ171:AZ177" si="371">SUM(AW171-BA171)/ABS(BA171)</f>
        <v>-0.54787878590448968</v>
      </c>
      <c r="BA171" s="74">
        <v>2830311.43</v>
      </c>
    </row>
    <row r="172" spans="1:56">
      <c r="A172" s="62"/>
      <c r="B172" s="73" t="s">
        <v>285</v>
      </c>
      <c r="C172" s="73" t="s">
        <v>286</v>
      </c>
      <c r="D172" s="74">
        <v>2883765.22</v>
      </c>
      <c r="E172" s="75">
        <v>3769.74</v>
      </c>
      <c r="F172" s="76">
        <f t="shared" si="352"/>
        <v>764.97721858801947</v>
      </c>
      <c r="G172" s="77">
        <f t="shared" si="353"/>
        <v>9.1600977397038708E-2</v>
      </c>
      <c r="H172" s="77">
        <f t="shared" si="354"/>
        <v>0.50961354259557812</v>
      </c>
      <c r="I172" s="74">
        <v>2641775.96</v>
      </c>
      <c r="J172" s="75">
        <v>3762.38</v>
      </c>
      <c r="K172" s="76">
        <f t="shared" si="355"/>
        <v>702.15553984446012</v>
      </c>
      <c r="L172" s="77">
        <f t="shared" si="356"/>
        <v>0.38293531597535319</v>
      </c>
      <c r="M172" s="77">
        <f t="shared" si="357"/>
        <v>-7.5248519245631529E-2</v>
      </c>
      <c r="N172" s="74">
        <v>1910267.19</v>
      </c>
      <c r="O172" s="75">
        <v>3789.2200000000003</v>
      </c>
      <c r="P172" s="76">
        <f t="shared" si="358"/>
        <v>504.13203508901563</v>
      </c>
      <c r="Q172" s="77">
        <f t="shared" si="359"/>
        <v>-0.33131255665261389</v>
      </c>
      <c r="R172" s="78">
        <f t="shared" si="360"/>
        <v>-0.37063347565032068</v>
      </c>
      <c r="S172" s="74">
        <v>2856741.53</v>
      </c>
      <c r="T172" s="75">
        <v>3731.7299999999996</v>
      </c>
      <c r="U172" s="76">
        <v>765.52739078121942</v>
      </c>
      <c r="V172" s="77">
        <v>-5.8803136486113725E-2</v>
      </c>
      <c r="W172" s="77">
        <v>-2.0636792673160188E-2</v>
      </c>
      <c r="X172" s="74">
        <v>3035222.11</v>
      </c>
      <c r="Y172" s="75">
        <v>3787.4811111111117</v>
      </c>
      <c r="Z172" s="76">
        <v>801.38277154590855</v>
      </c>
      <c r="AA172" s="77">
        <v>4.0550861666136896E-2</v>
      </c>
      <c r="AB172" s="77">
        <v>0.22912900735070646</v>
      </c>
      <c r="AC172" s="74">
        <v>2916937.77</v>
      </c>
      <c r="AD172" s="75">
        <v>3887.96</v>
      </c>
      <c r="AE172" s="76">
        <v>750.24891459788682</v>
      </c>
      <c r="AF172" s="77">
        <v>0.18122914759074535</v>
      </c>
      <c r="AG172" s="77">
        <v>1.30303016545947</v>
      </c>
      <c r="AH172" s="74">
        <v>2469408.9</v>
      </c>
      <c r="AI172" s="75">
        <v>3887.25</v>
      </c>
      <c r="AJ172" s="76">
        <f t="shared" si="361"/>
        <v>635.25857611421952</v>
      </c>
      <c r="AK172" s="77">
        <f t="shared" si="362"/>
        <v>0.94968958407161619</v>
      </c>
      <c r="AL172" s="78">
        <f t="shared" si="363"/>
        <v>1.2422343484202971</v>
      </c>
      <c r="AM172" s="74">
        <v>1266565.1599999999</v>
      </c>
      <c r="AN172" s="75">
        <v>3940.7955555555554</v>
      </c>
      <c r="AO172" s="76">
        <f t="shared" si="364"/>
        <v>321.39834257944528</v>
      </c>
      <c r="AP172" s="77">
        <f t="shared" si="365"/>
        <v>0.15004684168120119</v>
      </c>
      <c r="AQ172" s="78">
        <f t="shared" si="366"/>
        <v>-0.16983330074667902</v>
      </c>
      <c r="AR172" s="74">
        <v>1101316.1499999999</v>
      </c>
      <c r="AS172" s="75">
        <v>4004.2900000000004</v>
      </c>
      <c r="AT172" s="79">
        <f t="shared" si="367"/>
        <v>275.03406346693168</v>
      </c>
      <c r="AU172" s="77">
        <f t="shared" si="368"/>
        <v>-0.27814531620317479</v>
      </c>
      <c r="AV172" s="78">
        <f t="shared" si="369"/>
        <v>-0.34236595643589768</v>
      </c>
      <c r="AW172" s="74">
        <v>1525675.7</v>
      </c>
      <c r="AX172" s="75">
        <v>4097.8999999999996</v>
      </c>
      <c r="AY172" s="79">
        <f t="shared" si="370"/>
        <v>372.30671807511169</v>
      </c>
      <c r="AZ172" s="78">
        <f t="shared" si="371"/>
        <v>-8.896616129846785E-2</v>
      </c>
      <c r="BA172" s="74">
        <v>1674664.14</v>
      </c>
    </row>
    <row r="173" spans="1:56">
      <c r="A173" s="62"/>
      <c r="B173" s="73" t="s">
        <v>287</v>
      </c>
      <c r="C173" s="73" t="s">
        <v>288</v>
      </c>
      <c r="D173" s="74">
        <v>8107338.6200000001</v>
      </c>
      <c r="E173" s="75">
        <v>6013.880000000001</v>
      </c>
      <c r="F173" s="76">
        <f t="shared" si="352"/>
        <v>1348.10448828377</v>
      </c>
      <c r="G173" s="77">
        <f t="shared" si="353"/>
        <v>1.1188453271443409E-2</v>
      </c>
      <c r="H173" s="77">
        <f t="shared" si="354"/>
        <v>0.24511081859677525</v>
      </c>
      <c r="I173" s="74">
        <v>8017633.7000000002</v>
      </c>
      <c r="J173" s="75">
        <v>5860.1499999999987</v>
      </c>
      <c r="K173" s="76">
        <f t="shared" si="355"/>
        <v>1368.1618559251899</v>
      </c>
      <c r="L173" s="77">
        <f t="shared" si="356"/>
        <v>0.23133409461761104</v>
      </c>
      <c r="M173" s="77">
        <f t="shared" si="357"/>
        <v>0.6133022416323497</v>
      </c>
      <c r="N173" s="74">
        <v>6511338.9900000002</v>
      </c>
      <c r="O173" s="75">
        <v>6009.26</v>
      </c>
      <c r="P173" s="76">
        <f t="shared" si="358"/>
        <v>1083.5508848011236</v>
      </c>
      <c r="Q173" s="77">
        <f t="shared" si="359"/>
        <v>0.31020674947960269</v>
      </c>
      <c r="R173" s="78">
        <f t="shared" si="360"/>
        <v>0.82853796859423912</v>
      </c>
      <c r="S173" s="74">
        <v>4969703.4400000004</v>
      </c>
      <c r="T173" s="75">
        <v>6173.09</v>
      </c>
      <c r="U173" s="76">
        <v>805.0592879740941</v>
      </c>
      <c r="V173" s="77">
        <v>0.39561024954306706</v>
      </c>
      <c r="W173" s="77">
        <v>0.23239315070498076</v>
      </c>
      <c r="X173" s="74">
        <v>3560953.67</v>
      </c>
      <c r="Y173" s="75">
        <v>6309.4731111111105</v>
      </c>
      <c r="Z173" s="76">
        <v>564.3820977268432</v>
      </c>
      <c r="AA173" s="77">
        <v>-0.11695034404592884</v>
      </c>
      <c r="AB173" s="77">
        <v>-0.32892456793515401</v>
      </c>
      <c r="AC173" s="74">
        <v>4032563.34</v>
      </c>
      <c r="AD173" s="75">
        <v>6416.8716666666642</v>
      </c>
      <c r="AE173" s="76">
        <v>628.43135245289591</v>
      </c>
      <c r="AF173" s="77">
        <v>-0.24004790949179677</v>
      </c>
      <c r="AG173" s="77">
        <v>-0.17664614598228801</v>
      </c>
      <c r="AH173" s="74">
        <v>5306338.9000000004</v>
      </c>
      <c r="AI173" s="75">
        <v>6533.7100000000009</v>
      </c>
      <c r="AJ173" s="76">
        <f t="shared" si="361"/>
        <v>812.14790677884378</v>
      </c>
      <c r="AK173" s="77">
        <f t="shared" si="362"/>
        <v>8.3428632280108703E-2</v>
      </c>
      <c r="AL173" s="78">
        <f t="shared" si="363"/>
        <v>0.19113327188831022</v>
      </c>
      <c r="AM173" s="74">
        <v>4897728.1399999997</v>
      </c>
      <c r="AN173" s="75">
        <v>6521.5555555555566</v>
      </c>
      <c r="AO173" s="76">
        <f t="shared" si="364"/>
        <v>751.00612089821766</v>
      </c>
      <c r="AP173" s="77">
        <f t="shared" si="365"/>
        <v>9.9410922324928597E-2</v>
      </c>
      <c r="AQ173" s="78">
        <f t="shared" si="366"/>
        <v>-0.16504974609872441</v>
      </c>
      <c r="AR173" s="74">
        <v>4454865.82</v>
      </c>
      <c r="AS173" s="75">
        <v>6521.3099999999995</v>
      </c>
      <c r="AT173" s="79">
        <f t="shared" si="367"/>
        <v>683.12437531722935</v>
      </c>
      <c r="AU173" s="77">
        <f t="shared" si="368"/>
        <v>-0.24054760877252065</v>
      </c>
      <c r="AV173" s="78">
        <f t="shared" si="369"/>
        <v>-4.214158494781373E-3</v>
      </c>
      <c r="AW173" s="74">
        <v>5865892.1500000004</v>
      </c>
      <c r="AX173" s="75">
        <v>6482.76</v>
      </c>
      <c r="AY173" s="79">
        <f t="shared" si="370"/>
        <v>904.84487317130356</v>
      </c>
      <c r="AZ173" s="78">
        <f t="shared" si="371"/>
        <v>0.31118928981941957</v>
      </c>
      <c r="BA173" s="74">
        <v>4473718.78</v>
      </c>
    </row>
    <row r="174" spans="1:56">
      <c r="A174" s="62"/>
      <c r="B174" s="73" t="s">
        <v>289</v>
      </c>
      <c r="C174" s="73" t="s">
        <v>290</v>
      </c>
      <c r="D174" s="74">
        <v>13451637.449999999</v>
      </c>
      <c r="E174" s="75">
        <v>11073.5</v>
      </c>
      <c r="F174" s="76">
        <f t="shared" si="352"/>
        <v>1214.759330834876</v>
      </c>
      <c r="G174" s="77">
        <f t="shared" si="353"/>
        <v>0.39664926193912042</v>
      </c>
      <c r="H174" s="77">
        <f t="shared" si="354"/>
        <v>0.72184316651130287</v>
      </c>
      <c r="I174" s="74">
        <v>9631364.0199999996</v>
      </c>
      <c r="J174" s="75">
        <v>10803.140000000003</v>
      </c>
      <c r="K174" s="76">
        <f t="shared" si="355"/>
        <v>891.53375962914458</v>
      </c>
      <c r="L174" s="77">
        <f t="shared" si="356"/>
        <v>0.23283863274354247</v>
      </c>
      <c r="M174" s="77">
        <f t="shared" si="357"/>
        <v>0.43579732059994364</v>
      </c>
      <c r="N174" s="74">
        <v>7812347.6699999999</v>
      </c>
      <c r="O174" s="75">
        <v>10789.82</v>
      </c>
      <c r="P174" s="76">
        <f t="shared" si="358"/>
        <v>724.04800728835141</v>
      </c>
      <c r="Q174" s="77">
        <f t="shared" si="359"/>
        <v>0.16462713161797959</v>
      </c>
      <c r="R174" s="78">
        <f t="shared" si="360"/>
        <v>0.29785523450580748</v>
      </c>
      <c r="S174" s="74">
        <v>6708024.79</v>
      </c>
      <c r="T174" s="75">
        <v>10932.310000000001</v>
      </c>
      <c r="U174" s="76">
        <v>613.59628385949532</v>
      </c>
      <c r="V174" s="77">
        <v>0.11439549987362761</v>
      </c>
      <c r="W174" s="77">
        <v>-0.12299353972600888</v>
      </c>
      <c r="X174" s="74">
        <v>6019429.1799999997</v>
      </c>
      <c r="Y174" s="75">
        <v>11190.989777777779</v>
      </c>
      <c r="Z174" s="76">
        <v>537.88175125965415</v>
      </c>
      <c r="AA174" s="77">
        <v>-0.21302045784154405</v>
      </c>
      <c r="AB174" s="77">
        <v>-0.47748821163903638</v>
      </c>
      <c r="AC174" s="74">
        <v>7648774.6600000001</v>
      </c>
      <c r="AD174" s="75">
        <v>11350.878333333338</v>
      </c>
      <c r="AE174" s="76">
        <v>673.84870451288111</v>
      </c>
      <c r="AF174" s="77">
        <v>-0.33605416612499761</v>
      </c>
      <c r="AG174" s="77">
        <v>-0.35782712986741627</v>
      </c>
      <c r="AH174" s="74">
        <v>11520178.710000001</v>
      </c>
      <c r="AI174" s="75">
        <v>11425.160000000002</v>
      </c>
      <c r="AJ174" s="76">
        <f t="shared" si="361"/>
        <v>1008.3166196359613</v>
      </c>
      <c r="AK174" s="77">
        <f t="shared" si="362"/>
        <v>-3.2793283173937003E-2</v>
      </c>
      <c r="AL174" s="78">
        <f t="shared" si="363"/>
        <v>-3.8644175549732707E-2</v>
      </c>
      <c r="AM174" s="74">
        <v>11910772.029999999</v>
      </c>
      <c r="AN174" s="75">
        <v>11692.572222222223</v>
      </c>
      <c r="AO174" s="76">
        <f t="shared" si="364"/>
        <v>1018.6614034645926</v>
      </c>
      <c r="AP174" s="77">
        <f t="shared" si="365"/>
        <v>-6.049267725306646E-3</v>
      </c>
      <c r="AQ174" s="78">
        <f t="shared" si="366"/>
        <v>8.1558496618391013E-2</v>
      </c>
      <c r="AR174" s="74">
        <v>11983261.99</v>
      </c>
      <c r="AS174" s="75">
        <v>11757.960000000003</v>
      </c>
      <c r="AT174" s="79">
        <f t="shared" si="367"/>
        <v>1019.1616564438046</v>
      </c>
      <c r="AU174" s="77">
        <f t="shared" si="368"/>
        <v>8.8140952563316721E-2</v>
      </c>
      <c r="AV174" s="78">
        <f t="shared" si="369"/>
        <v>0.56740301069443433</v>
      </c>
      <c r="AW174" s="74">
        <v>11012600.859999999</v>
      </c>
      <c r="AX174" s="75">
        <v>11951.48</v>
      </c>
      <c r="AY174" s="79">
        <f t="shared" si="370"/>
        <v>921.44243725463286</v>
      </c>
      <c r="AZ174" s="78">
        <f t="shared" si="371"/>
        <v>0.44044115516664223</v>
      </c>
      <c r="BA174" s="74">
        <v>7645297.29</v>
      </c>
    </row>
    <row r="175" spans="1:56">
      <c r="A175" s="62"/>
      <c r="B175" s="73" t="s">
        <v>291</v>
      </c>
      <c r="C175" s="73" t="s">
        <v>292</v>
      </c>
      <c r="D175" s="74">
        <v>17397860.050000001</v>
      </c>
      <c r="E175" s="75">
        <v>9745.84</v>
      </c>
      <c r="F175" s="76">
        <f t="shared" si="352"/>
        <v>1785.1575697938813</v>
      </c>
      <c r="G175" s="77">
        <f t="shared" si="353"/>
        <v>0.52590628809797124</v>
      </c>
      <c r="H175" s="77">
        <f t="shared" si="354"/>
        <v>0.93979062992754525</v>
      </c>
      <c r="I175" s="74">
        <v>11401656.960000001</v>
      </c>
      <c r="J175" s="75">
        <v>9382.9599999999991</v>
      </c>
      <c r="K175" s="76">
        <f t="shared" si="355"/>
        <v>1215.1450032825464</v>
      </c>
      <c r="L175" s="77">
        <f t="shared" si="356"/>
        <v>0.27123837489750247</v>
      </c>
      <c r="M175" s="77">
        <f t="shared" si="357"/>
        <v>1.3452544421950965</v>
      </c>
      <c r="N175" s="74">
        <v>8968937.0500000007</v>
      </c>
      <c r="O175" s="75">
        <v>9226.760000000002</v>
      </c>
      <c r="P175" s="76">
        <f t="shared" si="358"/>
        <v>972.05704385938282</v>
      </c>
      <c r="Q175" s="77">
        <f t="shared" si="359"/>
        <v>0.84485812299694774</v>
      </c>
      <c r="R175" s="78">
        <f t="shared" si="360"/>
        <v>0.56910020637110326</v>
      </c>
      <c r="S175" s="74">
        <v>4861586.34</v>
      </c>
      <c r="T175" s="75">
        <v>9396.09</v>
      </c>
      <c r="U175" s="76">
        <v>517.40525473893922</v>
      </c>
      <c r="V175" s="77">
        <v>-0.14947377968441244</v>
      </c>
      <c r="W175" s="77">
        <v>-0.37323524877469155</v>
      </c>
      <c r="X175" s="74">
        <v>5715974.6799999997</v>
      </c>
      <c r="Y175" s="75">
        <v>9582.3233333333337</v>
      </c>
      <c r="Z175" s="76">
        <v>596.51239904588203</v>
      </c>
      <c r="AA175" s="77">
        <v>-0.2630859152199358</v>
      </c>
      <c r="AB175" s="77">
        <v>-0.33701283175940483</v>
      </c>
      <c r="AC175" s="74">
        <v>7756636.4900000002</v>
      </c>
      <c r="AD175" s="75">
        <v>9672.100000000004</v>
      </c>
      <c r="AE175" s="76">
        <v>801.9599145997247</v>
      </c>
      <c r="AF175" s="77">
        <v>-0.10031958686409544</v>
      </c>
      <c r="AG175" s="77">
        <v>5.7838297655945579E-2</v>
      </c>
      <c r="AH175" s="74">
        <v>8621546.4700000007</v>
      </c>
      <c r="AI175" s="75">
        <v>9892.4500000000007</v>
      </c>
      <c r="AJ175" s="76">
        <f t="shared" si="361"/>
        <v>871.52792988592307</v>
      </c>
      <c r="AK175" s="77">
        <f t="shared" si="362"/>
        <v>0.17579340642614377</v>
      </c>
      <c r="AL175" s="78">
        <f t="shared" si="363"/>
        <v>0.21711437333713443</v>
      </c>
      <c r="AM175" s="74">
        <v>7332535.1399999997</v>
      </c>
      <c r="AN175" s="75">
        <v>9904.3811111111136</v>
      </c>
      <c r="AO175" s="76">
        <f t="shared" si="364"/>
        <v>740.33249101996705</v>
      </c>
      <c r="AP175" s="77">
        <f t="shared" si="365"/>
        <v>3.5143050373608466E-2</v>
      </c>
      <c r="AQ175" s="78">
        <f t="shared" si="366"/>
        <v>-5.9448823233094597E-2</v>
      </c>
      <c r="AR175" s="74">
        <v>7083595.9699999997</v>
      </c>
      <c r="AS175" s="75">
        <v>10083.619999999999</v>
      </c>
      <c r="AT175" s="79">
        <f t="shared" si="367"/>
        <v>702.4854139683963</v>
      </c>
      <c r="AU175" s="77">
        <f t="shared" si="368"/>
        <v>-9.1380484632112E-2</v>
      </c>
      <c r="AV175" s="78">
        <f t="shared" si="369"/>
        <v>8.3028803168630094E-2</v>
      </c>
      <c r="AW175" s="74">
        <v>7795998.0499999998</v>
      </c>
      <c r="AX175" s="75">
        <v>10133.49</v>
      </c>
      <c r="AY175" s="79">
        <f t="shared" si="370"/>
        <v>769.3300185819495</v>
      </c>
      <c r="AZ175" s="78">
        <f t="shared" si="371"/>
        <v>0.19194974887824864</v>
      </c>
      <c r="BA175" s="74">
        <v>6540542.5499999998</v>
      </c>
    </row>
    <row r="176" spans="1:56">
      <c r="A176" s="62"/>
      <c r="B176" s="93" t="s">
        <v>293</v>
      </c>
      <c r="C176" s="94" t="s">
        <v>294</v>
      </c>
      <c r="D176" s="74">
        <v>44134.51</v>
      </c>
      <c r="E176" s="75">
        <v>78.52000000000001</v>
      </c>
      <c r="F176" s="76">
        <f t="shared" si="352"/>
        <v>562.07985226693836</v>
      </c>
      <c r="G176" s="77">
        <f t="shared" si="353"/>
        <v>-0.44635373440339765</v>
      </c>
      <c r="H176" s="77" t="str">
        <f>IFERROR(SUM(D176-N176)/ABS(N176),"")</f>
        <v/>
      </c>
      <c r="I176" s="74">
        <v>79716.08</v>
      </c>
      <c r="J176" s="75">
        <v>76.45</v>
      </c>
      <c r="K176" s="76">
        <f t="shared" si="355"/>
        <v>1042.721778940484</v>
      </c>
      <c r="L176" s="77" t="str">
        <f>IFERROR(SUM(I176-N176)/ABS(N176),"")</f>
        <v/>
      </c>
      <c r="M176" s="77" t="str">
        <f>IFERROR(SUM(I176-S176)/ABS(S176),"")</f>
        <v/>
      </c>
      <c r="N176" s="74"/>
      <c r="O176" s="75"/>
      <c r="P176" s="76"/>
      <c r="Q176" s="77"/>
      <c r="R176" s="78"/>
      <c r="S176" s="74"/>
      <c r="T176" s="75"/>
      <c r="U176" s="76"/>
      <c r="V176" s="77"/>
      <c r="W176" s="77"/>
      <c r="X176" s="74"/>
      <c r="Y176" s="75"/>
      <c r="Z176" s="76"/>
      <c r="AA176" s="77"/>
      <c r="AB176" s="77"/>
      <c r="AC176" s="74"/>
      <c r="AD176" s="75"/>
      <c r="AE176" s="76"/>
      <c r="AF176" s="77"/>
      <c r="AG176" s="77"/>
      <c r="AH176" s="74"/>
      <c r="AI176" s="75"/>
      <c r="AJ176" s="76"/>
      <c r="AK176" s="77"/>
      <c r="AL176" s="78"/>
      <c r="AM176" s="74"/>
      <c r="AN176" s="75"/>
      <c r="AO176" s="76"/>
      <c r="AP176" s="77"/>
      <c r="AQ176" s="78"/>
      <c r="AR176" s="74"/>
      <c r="AS176" s="75"/>
      <c r="AU176" s="77"/>
      <c r="AV176" s="78"/>
      <c r="AW176" s="74"/>
      <c r="AX176" s="75"/>
      <c r="AY176" s="79"/>
      <c r="AZ176" s="78"/>
      <c r="BA176" s="74"/>
    </row>
    <row r="177" spans="1:58" s="82" customFormat="1">
      <c r="A177" s="80"/>
      <c r="B177" s="59"/>
      <c r="C177" s="59" t="s">
        <v>55</v>
      </c>
      <c r="D177" s="47">
        <f>SUM(D171:D176)</f>
        <v>52448857.469999991</v>
      </c>
      <c r="E177" s="54">
        <f>SUM(E171:E176)</f>
        <v>36054.65</v>
      </c>
      <c r="F177" s="49">
        <f t="shared" si="352"/>
        <v>1454.7043854260128</v>
      </c>
      <c r="G177" s="55">
        <f t="shared" ref="G177" si="372">SUM(D177-I177)/ABS(I177)</f>
        <v>0.29771998591749388</v>
      </c>
      <c r="H177" s="55">
        <f t="shared" ref="H177" si="373">SUM(D177-N177)/ABS(N177)</f>
        <v>0.62165899984367412</v>
      </c>
      <c r="I177" s="47">
        <f>SUM(I171:I176)</f>
        <v>40416159.140000001</v>
      </c>
      <c r="J177" s="54">
        <f>SUM(J171:J176)</f>
        <v>35191.75</v>
      </c>
      <c r="K177" s="49">
        <f t="shared" si="355"/>
        <v>1148.4555084643418</v>
      </c>
      <c r="L177" s="55">
        <f t="shared" si="356"/>
        <v>0.24962165755438676</v>
      </c>
      <c r="M177" s="55">
        <f t="shared" si="357"/>
        <v>0.60610343431737934</v>
      </c>
      <c r="N177" s="47">
        <f>SUM(N171:N176)</f>
        <v>32342716.610000003</v>
      </c>
      <c r="O177" s="54">
        <f>SUM(O171:O176)</f>
        <v>35019.4</v>
      </c>
      <c r="P177" s="49">
        <f t="shared" si="358"/>
        <v>923.56569815587932</v>
      </c>
      <c r="Q177" s="55">
        <f t="shared" si="359"/>
        <v>0.28527176574440699</v>
      </c>
      <c r="R177" s="56">
        <f t="shared" si="360"/>
        <v>0.3116694358330348</v>
      </c>
      <c r="S177" s="47">
        <f>SUM(S171:S176)</f>
        <v>25164107.289999999</v>
      </c>
      <c r="T177" s="54">
        <f>SUM(T171:T176)</f>
        <v>35310.26</v>
      </c>
      <c r="U177" s="49">
        <f t="shared" ref="U177" si="374">S177/T177</f>
        <v>712.65709428364437</v>
      </c>
      <c r="V177" s="55">
        <f t="shared" ref="V177" si="375">SUM(S177-X177)/ABS(X177)</f>
        <v>2.0538590197178051E-2</v>
      </c>
      <c r="W177" s="55">
        <f t="shared" ref="W177" si="376">SUM(S177-AC177)/ABS(AC177)</f>
        <v>-0.11859150414652685</v>
      </c>
      <c r="X177" s="47">
        <f>SUM(X171:X176)</f>
        <v>24657673.439999998</v>
      </c>
      <c r="Y177" s="54">
        <f>SUM(Y171:Y176)</f>
        <v>35977.557444444443</v>
      </c>
      <c r="Z177" s="49">
        <f t="shared" ref="Z177" si="377">X177/Y177</f>
        <v>685.36263135916602</v>
      </c>
      <c r="AA177" s="55">
        <f t="shared" ref="AA177" si="378">SUM(X177-AC177)/ABS(AC177)</f>
        <v>-0.13633006696672156</v>
      </c>
      <c r="AB177" s="55">
        <f t="shared" ref="AB177" si="379">SUM(X177-AH177)/ABS(AH177)</f>
        <v>-0.26613325544302252</v>
      </c>
      <c r="AC177" s="47">
        <f>SUM(AC171:AC176)</f>
        <v>28549880.57</v>
      </c>
      <c r="AD177" s="54">
        <f>SUM(AD171:AD176)</f>
        <v>36550.600000000006</v>
      </c>
      <c r="AE177" s="49">
        <f t="shared" ref="AE177" si="380">AC177/AD177</f>
        <v>781.1056609193829</v>
      </c>
      <c r="AF177" s="55">
        <f t="shared" ref="AF177" si="381">SUM(AC177-AH177)/ABS(AH177)</f>
        <v>-0.15029258691502861</v>
      </c>
      <c r="AG177" s="55">
        <f t="shared" ref="AG177" si="382">SUM(AC177-AM177)/ABS(AM177)</f>
        <v>-3.3683721284812694E-2</v>
      </c>
      <c r="AH177" s="47">
        <f>SUM(AH171:AH176)</f>
        <v>33599660.460000001</v>
      </c>
      <c r="AI177" s="54">
        <f>SUM(AI171:AI176)</f>
        <v>36980.660000000003</v>
      </c>
      <c r="AJ177" s="49">
        <f t="shared" si="361"/>
        <v>908.57384535592382</v>
      </c>
      <c r="AK177" s="55">
        <f t="shared" si="362"/>
        <v>0.13723413946319774</v>
      </c>
      <c r="AL177" s="56">
        <f t="shared" si="363"/>
        <v>0.25691282517144087</v>
      </c>
      <c r="AM177" s="47">
        <f>SUM(AM171:AM176)</f>
        <v>29545068.420000002</v>
      </c>
      <c r="AN177" s="54">
        <f>SUM(AN171:AN176)</f>
        <v>37205.427777777782</v>
      </c>
      <c r="AO177" s="49">
        <f t="shared" si="364"/>
        <v>794.10640287401316</v>
      </c>
      <c r="AP177" s="55">
        <f t="shared" si="365"/>
        <v>0.10523662766994878</v>
      </c>
      <c r="AQ177" s="56">
        <f t="shared" si="366"/>
        <v>7.515546049651449E-2</v>
      </c>
      <c r="AR177" s="47">
        <f>SUM(AR171:AR176)</f>
        <v>26731894.039999999</v>
      </c>
      <c r="AS177" s="54">
        <f>SUM(AS171:AS176)</f>
        <v>37579.300000000003</v>
      </c>
      <c r="AT177" s="81">
        <f t="shared" si="367"/>
        <v>711.34624753521211</v>
      </c>
      <c r="AU177" s="55">
        <f t="shared" si="368"/>
        <v>-2.7216947412294114E-2</v>
      </c>
      <c r="AV177" s="56">
        <f t="shared" si="369"/>
        <v>0.15400093180116728</v>
      </c>
      <c r="AW177" s="47">
        <f>SUM(AW171:AW176)</f>
        <v>27479810.600000001</v>
      </c>
      <c r="AX177" s="54">
        <f>SUM(AX171:AX176)</f>
        <v>37888.559999999998</v>
      </c>
      <c r="AY177" s="81">
        <f t="shared" si="370"/>
        <v>725.27988923305622</v>
      </c>
      <c r="AZ177" s="56">
        <f t="shared" si="371"/>
        <v>0.18628807186905924</v>
      </c>
      <c r="BA177" s="47">
        <f>SUM(BA171:BA176)</f>
        <v>23164534.190000001</v>
      </c>
    </row>
    <row r="178" spans="1:58" ht="12.75">
      <c r="A178" s="80" t="s">
        <v>295</v>
      </c>
      <c r="B178" s="73"/>
      <c r="D178" s="83"/>
      <c r="E178" s="84"/>
      <c r="F178" s="85"/>
      <c r="G178" s="84"/>
      <c r="H178" s="84"/>
      <c r="I178" s="83"/>
      <c r="J178" s="84"/>
      <c r="K178" s="85"/>
      <c r="L178" s="84"/>
      <c r="M178" s="84"/>
      <c r="N178" s="83"/>
      <c r="O178" s="84"/>
      <c r="P178" s="85"/>
      <c r="Q178" s="84"/>
      <c r="R178" s="86"/>
      <c r="S178" s="83"/>
      <c r="T178" s="84"/>
      <c r="U178" s="85"/>
      <c r="V178" s="84"/>
      <c r="W178" s="84"/>
      <c r="X178" s="83"/>
      <c r="Y178" s="84"/>
      <c r="Z178" s="85"/>
      <c r="AA178" s="84"/>
      <c r="AB178" s="84"/>
      <c r="AC178" s="83"/>
      <c r="AD178" s="84"/>
      <c r="AE178" s="85"/>
      <c r="AF178" s="84"/>
      <c r="AG178" s="84"/>
      <c r="AH178" s="83"/>
      <c r="AI178" s="84"/>
      <c r="AJ178" s="85"/>
      <c r="AK178" s="84"/>
      <c r="AL178" s="86"/>
      <c r="AM178" s="83"/>
      <c r="AN178" s="84"/>
      <c r="AO178" s="85"/>
      <c r="AP178" s="84"/>
      <c r="AQ178" s="86"/>
      <c r="AR178" s="83"/>
      <c r="AS178" s="84"/>
      <c r="AT178" s="85"/>
      <c r="AU178" s="84"/>
      <c r="AV178" s="86"/>
      <c r="AW178" s="83"/>
      <c r="AX178" s="84"/>
      <c r="AY178" s="85"/>
      <c r="AZ178" s="87"/>
      <c r="BA178" s="83"/>
      <c r="BB178" s="84"/>
      <c r="BC178" s="84"/>
      <c r="BD178" s="84"/>
    </row>
    <row r="179" spans="1:58">
      <c r="A179" s="62"/>
      <c r="B179" s="73" t="s">
        <v>296</v>
      </c>
      <c r="C179" s="73" t="s">
        <v>297</v>
      </c>
      <c r="D179" s="74">
        <v>567501.32999999996</v>
      </c>
      <c r="E179" s="75">
        <v>34.82</v>
      </c>
      <c r="F179" s="76">
        <f t="shared" ref="F179:F185" si="383">D179/E179</f>
        <v>16298.142734060883</v>
      </c>
      <c r="G179" s="77">
        <f t="shared" ref="G179:G185" si="384">SUM(D179-I179)/ABS(I179)</f>
        <v>0.41305236523246952</v>
      </c>
      <c r="H179" s="77">
        <f t="shared" ref="H179:H185" si="385">SUM(D179-N179)/ABS(N179)</f>
        <v>1.0981110279303949</v>
      </c>
      <c r="I179" s="74">
        <v>401613.8</v>
      </c>
      <c r="J179" s="75">
        <v>37.519999999999996</v>
      </c>
      <c r="K179" s="76">
        <f t="shared" ref="K179:K185" si="386">I179/J179</f>
        <v>10703.992537313434</v>
      </c>
      <c r="L179" s="77">
        <f t="shared" ref="L179:L185" si="387">SUM(I179-N179)/ABS(N179)</f>
        <v>0.48480769683664365</v>
      </c>
      <c r="M179" s="77">
        <f t="shared" ref="M179:M185" si="388">SUM(I179-S179)/ABS(S179)</f>
        <v>1.1389542864827367</v>
      </c>
      <c r="N179" s="74">
        <v>270482.03000000003</v>
      </c>
      <c r="O179" s="75">
        <v>43</v>
      </c>
      <c r="P179" s="76">
        <f t="shared" ref="P179:P185" si="389">N179/O179</f>
        <v>6290.2797674418607</v>
      </c>
      <c r="Q179" s="77">
        <f t="shared" ref="Q179:Q185" si="390">SUM(N179-S179)/ABS(S179)</f>
        <v>0.44055980517863746</v>
      </c>
      <c r="R179" s="78">
        <f t="shared" ref="R179:R185" si="391">SUM(N179-X179)/ABS(X179)</f>
        <v>1.3916136232532992</v>
      </c>
      <c r="S179" s="74">
        <v>187761.75</v>
      </c>
      <c r="T179" s="75">
        <v>41.4</v>
      </c>
      <c r="U179" s="76">
        <v>4535.307971014493</v>
      </c>
      <c r="V179" s="77">
        <v>0.6601973862214805</v>
      </c>
      <c r="W179" s="77">
        <v>1.4480016365056538</v>
      </c>
      <c r="X179" s="74">
        <v>113096.04</v>
      </c>
      <c r="Y179" s="75">
        <v>33.564</v>
      </c>
      <c r="Z179" s="76">
        <v>3369.5638183768319</v>
      </c>
      <c r="AA179" s="77">
        <v>0.47452444921454379</v>
      </c>
      <c r="AB179" s="77">
        <v>0.61177471873475098</v>
      </c>
      <c r="AC179" s="74">
        <v>76700.009999999995</v>
      </c>
      <c r="AD179" s="75">
        <v>39.093333333333334</v>
      </c>
      <c r="AE179" s="76">
        <v>1961.9716064120053</v>
      </c>
      <c r="AF179" s="77">
        <v>9.308104019117365E-2</v>
      </c>
      <c r="AG179" s="77">
        <v>1.716804514074604</v>
      </c>
      <c r="AH179" s="74">
        <v>70168.639999999999</v>
      </c>
      <c r="AI179" s="75">
        <v>36.72</v>
      </c>
      <c r="AJ179" s="76">
        <f t="shared" ref="AJ179:AJ185" si="392">AH179/AI179</f>
        <v>1910.9106753812637</v>
      </c>
      <c r="AK179" s="77">
        <f t="shared" ref="AK179:AK185" si="393">SUM(AH179-AM179)/ABS(AM179)</f>
        <v>1.4854557111332296</v>
      </c>
      <c r="AL179" s="78">
        <f t="shared" ref="AL179:AL185" si="394">SUM(AH179-AR179)/ABS(AR179)</f>
        <v>1.1248125195883534</v>
      </c>
      <c r="AM179" s="74">
        <v>28231.7</v>
      </c>
      <c r="AN179" s="75">
        <v>29.169999999999998</v>
      </c>
      <c r="AO179" s="76">
        <f t="shared" ref="AO179:AO185" si="395">AM179/AN179</f>
        <v>967.83339046966069</v>
      </c>
      <c r="AP179" s="77">
        <f t="shared" ref="AP179:AP185" si="396">SUM(AM179-AR179)/ABS(AR179)</f>
        <v>-0.14510143549507992</v>
      </c>
      <c r="AQ179" s="78">
        <f t="shared" ref="AQ179:AQ185" si="397">SUM(AM179-AW179)/ABS(AW179)</f>
        <v>-0.28994325421317718</v>
      </c>
      <c r="AR179" s="74">
        <v>33023.449999999997</v>
      </c>
      <c r="AS179" s="75">
        <v>34.61</v>
      </c>
      <c r="AT179" s="79">
        <f t="shared" ref="AT179:AT185" si="398">AR179/AS179</f>
        <v>954.15920254261766</v>
      </c>
      <c r="AU179" s="77">
        <f t="shared" ref="AU179:AU185" si="399">SUM(AR179-AW179)/ABS(AW179)</f>
        <v>-0.16942573625910409</v>
      </c>
      <c r="AV179" s="78">
        <f t="shared" ref="AV179:AV185" si="400">SUM(AR179-BA179)/ABS(BA179)</f>
        <v>-0.5217060073793256</v>
      </c>
      <c r="AW179" s="74">
        <v>39759.78</v>
      </c>
      <c r="AX179" s="75">
        <v>31.95</v>
      </c>
      <c r="AY179" s="79">
        <f t="shared" ref="AY179:AY184" si="401">AW179/AX179</f>
        <v>1244.437558685446</v>
      </c>
      <c r="AZ179" s="78">
        <f t="shared" ref="AZ179:AZ185" si="402">SUM(AW179-BA179)/ABS(BA179)</f>
        <v>-0.42414060548126747</v>
      </c>
      <c r="BA179" s="74">
        <v>69044.25</v>
      </c>
    </row>
    <row r="180" spans="1:58">
      <c r="A180" s="62"/>
      <c r="B180" s="73" t="s">
        <v>298</v>
      </c>
      <c r="C180" s="73" t="s">
        <v>299</v>
      </c>
      <c r="D180" s="74">
        <v>654236.80000000005</v>
      </c>
      <c r="E180" s="75">
        <v>107.10000000000001</v>
      </c>
      <c r="F180" s="76">
        <f t="shared" si="383"/>
        <v>6108.6535947712418</v>
      </c>
      <c r="G180" s="77">
        <f t="shared" si="384"/>
        <v>-0.22695567146183199</v>
      </c>
      <c r="H180" s="77">
        <f t="shared" si="385"/>
        <v>-5.0630983621432403E-2</v>
      </c>
      <c r="I180" s="74">
        <v>846312.14</v>
      </c>
      <c r="J180" s="75">
        <v>110.42999999999999</v>
      </c>
      <c r="K180" s="76">
        <f t="shared" si="386"/>
        <v>7663.7882821697012</v>
      </c>
      <c r="L180" s="77">
        <f t="shared" si="387"/>
        <v>0.22809130256971261</v>
      </c>
      <c r="M180" s="77">
        <f t="shared" si="388"/>
        <v>0.58525701034407029</v>
      </c>
      <c r="N180" s="74">
        <v>689128.03</v>
      </c>
      <c r="O180" s="75">
        <v>106.12999999999998</v>
      </c>
      <c r="P180" s="76">
        <f t="shared" si="389"/>
        <v>6493.2444172241603</v>
      </c>
      <c r="Q180" s="77">
        <f t="shared" si="390"/>
        <v>0.29082993017457931</v>
      </c>
      <c r="R180" s="78">
        <f t="shared" si="391"/>
        <v>0.91402840207071057</v>
      </c>
      <c r="S180" s="74">
        <v>533864.31000000006</v>
      </c>
      <c r="T180" s="75">
        <v>86.34999999999998</v>
      </c>
      <c r="U180" s="76">
        <v>6182.5629415170833</v>
      </c>
      <c r="V180" s="77">
        <v>0.48278898507710177</v>
      </c>
      <c r="W180" s="77">
        <v>0.63973493551378102</v>
      </c>
      <c r="X180" s="74">
        <v>360040.65</v>
      </c>
      <c r="Y180" s="75">
        <v>82.11</v>
      </c>
      <c r="Z180" s="76">
        <v>4384.8575082206798</v>
      </c>
      <c r="AA180" s="77">
        <v>0.10584510137058942</v>
      </c>
      <c r="AB180" s="77">
        <v>0.18025342293854651</v>
      </c>
      <c r="AC180" s="74">
        <v>325579.64</v>
      </c>
      <c r="AD180" s="75">
        <v>81.174999999999997</v>
      </c>
      <c r="AE180" s="76">
        <v>4010.8363412380663</v>
      </c>
      <c r="AF180" s="77">
        <v>6.7286387104066481E-2</v>
      </c>
      <c r="AG180" s="77">
        <v>9.717837343716032E-2</v>
      </c>
      <c r="AH180" s="74">
        <v>305053.68</v>
      </c>
      <c r="AI180" s="75">
        <v>95.7</v>
      </c>
      <c r="AJ180" s="76">
        <f t="shared" si="392"/>
        <v>3187.6037617554857</v>
      </c>
      <c r="AK180" s="77">
        <f t="shared" si="393"/>
        <v>2.8007465188609408E-2</v>
      </c>
      <c r="AL180" s="78">
        <f t="shared" si="394"/>
        <v>0.18822781727539709</v>
      </c>
      <c r="AM180" s="74">
        <v>296742.67</v>
      </c>
      <c r="AN180" s="75">
        <v>85.351111111111109</v>
      </c>
      <c r="AO180" s="76">
        <f t="shared" si="395"/>
        <v>3476.7288455530097</v>
      </c>
      <c r="AP180" s="77">
        <f t="shared" si="396"/>
        <v>0.15585524182685961</v>
      </c>
      <c r="AQ180" s="78">
        <f t="shared" si="397"/>
        <v>-5.6453263220913813E-3</v>
      </c>
      <c r="AR180" s="74">
        <v>256729.96</v>
      </c>
      <c r="AS180" s="75">
        <v>103.91</v>
      </c>
      <c r="AT180" s="79">
        <f t="shared" si="398"/>
        <v>2470.6954094889807</v>
      </c>
      <c r="AU180" s="77">
        <f t="shared" si="399"/>
        <v>-0.13972387052006191</v>
      </c>
      <c r="AV180" s="78">
        <f t="shared" si="400"/>
        <v>-7.5713721712921969E-2</v>
      </c>
      <c r="AW180" s="74">
        <v>298427.39</v>
      </c>
      <c r="AX180" s="75">
        <v>103.08</v>
      </c>
      <c r="AY180" s="79">
        <f t="shared" si="401"/>
        <v>2895.1046759798219</v>
      </c>
      <c r="AZ180" s="78">
        <f t="shared" si="402"/>
        <v>7.4406515087005784E-2</v>
      </c>
      <c r="BA180" s="74">
        <v>277760.21999999997</v>
      </c>
    </row>
    <row r="181" spans="1:58">
      <c r="A181" s="62"/>
      <c r="B181" s="73" t="s">
        <v>300</v>
      </c>
      <c r="C181" s="73" t="s">
        <v>301</v>
      </c>
      <c r="D181" s="74">
        <v>554790.80000000005</v>
      </c>
      <c r="E181" s="75">
        <v>120.62</v>
      </c>
      <c r="F181" s="76">
        <f t="shared" si="383"/>
        <v>4599.4926214558118</v>
      </c>
      <c r="G181" s="77">
        <f t="shared" si="384"/>
        <v>-0.22010266784837781</v>
      </c>
      <c r="H181" s="77">
        <f t="shared" si="385"/>
        <v>-0.36924567114072709</v>
      </c>
      <c r="I181" s="74">
        <v>711363.89</v>
      </c>
      <c r="J181" s="75">
        <v>93.200000000000017</v>
      </c>
      <c r="K181" s="76">
        <f t="shared" si="386"/>
        <v>7632.6597639484962</v>
      </c>
      <c r="L181" s="77">
        <f t="shared" si="387"/>
        <v>-0.19123414986032281</v>
      </c>
      <c r="M181" s="77">
        <f t="shared" si="388"/>
        <v>0.32561556948737974</v>
      </c>
      <c r="N181" s="74">
        <v>879567.17</v>
      </c>
      <c r="O181" s="75">
        <v>112.5</v>
      </c>
      <c r="P181" s="76">
        <f t="shared" si="389"/>
        <v>7818.3748444444445</v>
      </c>
      <c r="Q181" s="77">
        <f t="shared" si="390"/>
        <v>0.6390597714510825</v>
      </c>
      <c r="R181" s="78">
        <f t="shared" si="391"/>
        <v>2.5848482015258756</v>
      </c>
      <c r="S181" s="74">
        <v>536629.1</v>
      </c>
      <c r="T181" s="75">
        <v>124.15999999999997</v>
      </c>
      <c r="U181" s="76">
        <v>4322.0771585051552</v>
      </c>
      <c r="V181" s="77">
        <v>1.1871369573985453</v>
      </c>
      <c r="W181" s="77">
        <v>0.93179360045093362</v>
      </c>
      <c r="X181" s="74">
        <v>245356.88</v>
      </c>
      <c r="Y181" s="75">
        <v>137.08855555555556</v>
      </c>
      <c r="Z181" s="76">
        <v>1789.769240807037</v>
      </c>
      <c r="AA181" s="77">
        <v>-0.11674776747923715</v>
      </c>
      <c r="AB181" s="77">
        <v>-0.24817232246769791</v>
      </c>
      <c r="AC181" s="74">
        <v>277788.01</v>
      </c>
      <c r="AD181" s="75">
        <v>164.12777777777779</v>
      </c>
      <c r="AE181" s="76">
        <v>1692.5106387299868</v>
      </c>
      <c r="AF181" s="77">
        <v>-0.1487961763916304</v>
      </c>
      <c r="AG181" s="77">
        <v>-0.29371296298344457</v>
      </c>
      <c r="AH181" s="74">
        <v>326347.23</v>
      </c>
      <c r="AI181" s="75">
        <v>158.67000000000002</v>
      </c>
      <c r="AJ181" s="76">
        <f t="shared" si="392"/>
        <v>2056.7670637171486</v>
      </c>
      <c r="AK181" s="77">
        <f t="shared" si="393"/>
        <v>-0.17024921948481395</v>
      </c>
      <c r="AL181" s="78">
        <f t="shared" si="394"/>
        <v>-0.15461956728692158</v>
      </c>
      <c r="AM181" s="74">
        <v>393307.53</v>
      </c>
      <c r="AN181" s="75">
        <v>150.22333333333333</v>
      </c>
      <c r="AO181" s="76">
        <f t="shared" si="395"/>
        <v>2618.1520624847453</v>
      </c>
      <c r="AP181" s="77">
        <f t="shared" si="396"/>
        <v>1.883656221231636E-2</v>
      </c>
      <c r="AQ181" s="78">
        <f t="shared" si="397"/>
        <v>0.24114393854167274</v>
      </c>
      <c r="AR181" s="74">
        <v>386035.94</v>
      </c>
      <c r="AS181" s="75">
        <v>147.41999999999999</v>
      </c>
      <c r="AT181" s="79">
        <f t="shared" si="398"/>
        <v>2618.613078279745</v>
      </c>
      <c r="AU181" s="77">
        <f t="shared" si="399"/>
        <v>0.21819728951092504</v>
      </c>
      <c r="AV181" s="78">
        <f t="shared" si="400"/>
        <v>0.22583107657990556</v>
      </c>
      <c r="AW181" s="74">
        <v>316891.15000000002</v>
      </c>
      <c r="AX181" s="75">
        <v>169.08</v>
      </c>
      <c r="AY181" s="79">
        <f t="shared" si="401"/>
        <v>1874.2083629051338</v>
      </c>
      <c r="AZ181" s="78">
        <f t="shared" si="402"/>
        <v>6.2664620375614995E-3</v>
      </c>
      <c r="BA181" s="74">
        <v>314917.73</v>
      </c>
    </row>
    <row r="182" spans="1:58">
      <c r="A182" s="62"/>
      <c r="B182" s="73" t="s">
        <v>302</v>
      </c>
      <c r="C182" s="73" t="s">
        <v>303</v>
      </c>
      <c r="D182" s="74">
        <v>4859578.87</v>
      </c>
      <c r="E182" s="75">
        <v>3274.9199999999996</v>
      </c>
      <c r="F182" s="76">
        <f t="shared" si="383"/>
        <v>1483.8771237159995</v>
      </c>
      <c r="G182" s="77">
        <f t="shared" si="384"/>
        <v>0.24318434699977051</v>
      </c>
      <c r="H182" s="77">
        <f t="shared" si="385"/>
        <v>0.65020812795488847</v>
      </c>
      <c r="I182" s="74">
        <v>3908976.88</v>
      </c>
      <c r="J182" s="75">
        <v>3043.02</v>
      </c>
      <c r="K182" s="76">
        <f t="shared" si="386"/>
        <v>1284.5715374857871</v>
      </c>
      <c r="L182" s="77">
        <f t="shared" si="387"/>
        <v>0.32740420351768884</v>
      </c>
      <c r="M182" s="77">
        <f t="shared" si="388"/>
        <v>0.42826191831698035</v>
      </c>
      <c r="N182" s="74">
        <v>2944827.86</v>
      </c>
      <c r="O182" s="75">
        <v>2989.6200000000003</v>
      </c>
      <c r="P182" s="76">
        <f t="shared" si="389"/>
        <v>985.01744703340205</v>
      </c>
      <c r="Q182" s="77">
        <f t="shared" si="390"/>
        <v>7.5981162732507115E-2</v>
      </c>
      <c r="R182" s="78">
        <f t="shared" si="391"/>
        <v>7.9384144450698607E-2</v>
      </c>
      <c r="S182" s="74">
        <v>2736876.78</v>
      </c>
      <c r="T182" s="75">
        <v>2895.0899999999997</v>
      </c>
      <c r="U182" s="76">
        <v>945.35119115467921</v>
      </c>
      <c r="V182" s="77">
        <v>3.162677782898585E-3</v>
      </c>
      <c r="W182" s="77">
        <v>0.19307863617971269</v>
      </c>
      <c r="X182" s="74">
        <v>2728248.21</v>
      </c>
      <c r="Y182" s="75">
        <v>2911.5456666666664</v>
      </c>
      <c r="Z182" s="76">
        <v>937.04462246112814</v>
      </c>
      <c r="AA182" s="77">
        <v>0.18931720906578139</v>
      </c>
      <c r="AB182" s="77">
        <v>-1.7265966603691309E-2</v>
      </c>
      <c r="AC182" s="74">
        <v>2293961.77</v>
      </c>
      <c r="AD182" s="75">
        <v>2946.5216666666661</v>
      </c>
      <c r="AE182" s="76">
        <v>778.53212346987675</v>
      </c>
      <c r="AF182" s="77">
        <v>-0.17369897122042446</v>
      </c>
      <c r="AG182" s="77">
        <v>0.1145275371986324</v>
      </c>
      <c r="AH182" s="74">
        <v>2776181.67</v>
      </c>
      <c r="AI182" s="75">
        <v>2910.3</v>
      </c>
      <c r="AJ182" s="76">
        <f t="shared" si="392"/>
        <v>953.91597773425417</v>
      </c>
      <c r="AK182" s="77">
        <f t="shared" si="393"/>
        <v>0.3488153812960389</v>
      </c>
      <c r="AL182" s="78">
        <f t="shared" si="394"/>
        <v>0.30548845510216777</v>
      </c>
      <c r="AM182" s="74">
        <v>2058236.96</v>
      </c>
      <c r="AN182" s="75">
        <v>2905.0277777777778</v>
      </c>
      <c r="AO182" s="76">
        <f t="shared" si="395"/>
        <v>708.50852984767789</v>
      </c>
      <c r="AP182" s="77">
        <f t="shared" si="396"/>
        <v>-3.2122206489252431E-2</v>
      </c>
      <c r="AQ182" s="78">
        <f t="shared" si="397"/>
        <v>9.5816869555523876E-2</v>
      </c>
      <c r="AR182" s="74">
        <v>2126546.3199999998</v>
      </c>
      <c r="AS182" s="75">
        <v>2935.68</v>
      </c>
      <c r="AT182" s="79">
        <f t="shared" si="398"/>
        <v>724.37946915195118</v>
      </c>
      <c r="AU182" s="77">
        <f t="shared" si="399"/>
        <v>0.13218515488479965</v>
      </c>
      <c r="AV182" s="78">
        <f t="shared" si="400"/>
        <v>2.7749596432813588E-2</v>
      </c>
      <c r="AW182" s="74">
        <v>1878267.27</v>
      </c>
      <c r="AX182" s="75">
        <v>2911.28</v>
      </c>
      <c r="AY182" s="79">
        <f t="shared" si="401"/>
        <v>645.16888447693111</v>
      </c>
      <c r="AZ182" s="78">
        <f t="shared" si="402"/>
        <v>-9.2242472886523957E-2</v>
      </c>
      <c r="BA182" s="74">
        <v>2069128.83</v>
      </c>
    </row>
    <row r="183" spans="1:58">
      <c r="A183" s="62"/>
      <c r="B183" s="73" t="s">
        <v>304</v>
      </c>
      <c r="C183" s="73" t="s">
        <v>305</v>
      </c>
      <c r="D183" s="74">
        <v>897532.18</v>
      </c>
      <c r="E183" s="75">
        <v>655.08000000000015</v>
      </c>
      <c r="F183" s="76">
        <f t="shared" si="383"/>
        <v>1370.1107956280146</v>
      </c>
      <c r="G183" s="77">
        <f t="shared" si="384"/>
        <v>0.23762036874414477</v>
      </c>
      <c r="H183" s="77">
        <f t="shared" si="385"/>
        <v>0.67959222647090278</v>
      </c>
      <c r="I183" s="74">
        <v>725207.99</v>
      </c>
      <c r="J183" s="75">
        <v>669.32999999999993</v>
      </c>
      <c r="K183" s="76">
        <f t="shared" si="386"/>
        <v>1083.4834685431701</v>
      </c>
      <c r="L183" s="77">
        <f t="shared" si="387"/>
        <v>0.35711424027001248</v>
      </c>
      <c r="M183" s="77">
        <f t="shared" si="388"/>
        <v>0.30660509162827587</v>
      </c>
      <c r="N183" s="74">
        <v>534375.05000000005</v>
      </c>
      <c r="O183" s="75">
        <v>664.20999999999992</v>
      </c>
      <c r="P183" s="76">
        <f t="shared" si="389"/>
        <v>804.52725794552941</v>
      </c>
      <c r="Q183" s="77">
        <f t="shared" si="390"/>
        <v>-3.7218052204424028E-2</v>
      </c>
      <c r="R183" s="78">
        <f t="shared" si="391"/>
        <v>-0.12726794561090243</v>
      </c>
      <c r="S183" s="74">
        <v>555032.27</v>
      </c>
      <c r="T183" s="75">
        <v>635.38</v>
      </c>
      <c r="U183" s="76">
        <v>873.54381629890781</v>
      </c>
      <c r="V183" s="77">
        <v>-9.3530932536344549E-2</v>
      </c>
      <c r="W183" s="77">
        <v>-0.25706738148959424</v>
      </c>
      <c r="X183" s="74">
        <v>612301.39</v>
      </c>
      <c r="Y183" s="75">
        <v>615.30977777777775</v>
      </c>
      <c r="Z183" s="76">
        <v>995.11077527706016</v>
      </c>
      <c r="AA183" s="77">
        <v>-0.18041040210101447</v>
      </c>
      <c r="AB183" s="77">
        <v>1.4145491497261169</v>
      </c>
      <c r="AC183" s="74">
        <v>747082.92</v>
      </c>
      <c r="AD183" s="75">
        <v>649.62777777777774</v>
      </c>
      <c r="AE183" s="76">
        <v>1150.0168951450833</v>
      </c>
      <c r="AF183" s="77">
        <v>1.946046601757518</v>
      </c>
      <c r="AG183" s="77">
        <v>1.6857227081590536</v>
      </c>
      <c r="AH183" s="74">
        <v>253588.29</v>
      </c>
      <c r="AI183" s="75">
        <v>727.15</v>
      </c>
      <c r="AJ183" s="76">
        <f t="shared" si="392"/>
        <v>348.74274908890879</v>
      </c>
      <c r="AK183" s="77">
        <f t="shared" si="393"/>
        <v>-8.8363807090886995E-2</v>
      </c>
      <c r="AL183" s="78">
        <f t="shared" si="394"/>
        <v>-0.30969227812965766</v>
      </c>
      <c r="AM183" s="74">
        <v>278168.3</v>
      </c>
      <c r="AN183" s="75">
        <v>843.11999999999989</v>
      </c>
      <c r="AO183" s="76">
        <f t="shared" si="395"/>
        <v>329.92729386089763</v>
      </c>
      <c r="AP183" s="77">
        <f t="shared" si="396"/>
        <v>-0.24278157532610858</v>
      </c>
      <c r="AQ183" s="78">
        <f t="shared" si="397"/>
        <v>2.4502376122726357</v>
      </c>
      <c r="AR183" s="74">
        <v>367355.43</v>
      </c>
      <c r="AS183" s="75">
        <v>767.18</v>
      </c>
      <c r="AT183" s="79">
        <f t="shared" si="398"/>
        <v>478.83864282176285</v>
      </c>
      <c r="AU183" s="77">
        <f t="shared" si="399"/>
        <v>3.5564628379962326</v>
      </c>
      <c r="AV183" s="78">
        <f t="shared" si="400"/>
        <v>2.8969108090020015</v>
      </c>
      <c r="AW183" s="74">
        <v>80622.94</v>
      </c>
      <c r="AX183" s="75">
        <v>632.14</v>
      </c>
      <c r="AY183" s="79">
        <f t="shared" si="401"/>
        <v>127.53969057487267</v>
      </c>
      <c r="AZ183" s="78">
        <f t="shared" si="402"/>
        <v>-0.14475088515904108</v>
      </c>
      <c r="BA183" s="74">
        <v>94268.37</v>
      </c>
    </row>
    <row r="184" spans="1:58">
      <c r="A184" s="62"/>
      <c r="B184" s="73" t="s">
        <v>306</v>
      </c>
      <c r="C184" s="73" t="s">
        <v>307</v>
      </c>
      <c r="D184" s="74">
        <v>2492399.4</v>
      </c>
      <c r="E184" s="75">
        <v>898.61</v>
      </c>
      <c r="F184" s="76">
        <f t="shared" si="383"/>
        <v>2773.6163630495985</v>
      </c>
      <c r="G184" s="77">
        <f t="shared" si="384"/>
        <v>2.2409839276921275E-2</v>
      </c>
      <c r="H184" s="77">
        <f t="shared" si="385"/>
        <v>0.1745656484734254</v>
      </c>
      <c r="I184" s="74">
        <v>2437769.38</v>
      </c>
      <c r="J184" s="75">
        <v>903.63999999999987</v>
      </c>
      <c r="K184" s="76">
        <f t="shared" si="386"/>
        <v>2697.7218582621399</v>
      </c>
      <c r="L184" s="77">
        <f t="shared" si="387"/>
        <v>0.14882075988638102</v>
      </c>
      <c r="M184" s="77">
        <f t="shared" si="388"/>
        <v>0.30451657587378389</v>
      </c>
      <c r="N184" s="74">
        <v>2121975.39</v>
      </c>
      <c r="O184" s="75">
        <v>886.49</v>
      </c>
      <c r="P184" s="76">
        <f t="shared" si="389"/>
        <v>2393.6822637593204</v>
      </c>
      <c r="Q184" s="77">
        <f t="shared" si="390"/>
        <v>0.13552663864013154</v>
      </c>
      <c r="R184" s="78">
        <f t="shared" si="391"/>
        <v>0.41351796614494618</v>
      </c>
      <c r="S184" s="74">
        <v>1868714.76</v>
      </c>
      <c r="T184" s="75">
        <v>900.38000000000011</v>
      </c>
      <c r="U184" s="76">
        <v>2075.4734223327928</v>
      </c>
      <c r="V184" s="77">
        <v>0.24481268694649708</v>
      </c>
      <c r="W184" s="77">
        <v>0.56757126258819102</v>
      </c>
      <c r="X184" s="74">
        <v>1501201.57</v>
      </c>
      <c r="Y184" s="75">
        <v>900.44411111111106</v>
      </c>
      <c r="Z184" s="76">
        <v>1667.179063615152</v>
      </c>
      <c r="AA184" s="77">
        <v>0.25928284554475012</v>
      </c>
      <c r="AB184" s="77">
        <v>1.1258828787885073</v>
      </c>
      <c r="AC184" s="74">
        <v>1192108.33</v>
      </c>
      <c r="AD184" s="75">
        <v>923.13333333333344</v>
      </c>
      <c r="AE184" s="76">
        <v>1291.3717736693868</v>
      </c>
      <c r="AF184" s="77">
        <v>0.68816948972959047</v>
      </c>
      <c r="AG184" s="77">
        <v>1.1007320315358895</v>
      </c>
      <c r="AH184" s="74">
        <v>706154.41</v>
      </c>
      <c r="AI184" s="75">
        <v>901.25000000000011</v>
      </c>
      <c r="AJ184" s="76">
        <f t="shared" si="392"/>
        <v>783.5277780859916</v>
      </c>
      <c r="AK184" s="77">
        <f t="shared" si="393"/>
        <v>0.2443845504353849</v>
      </c>
      <c r="AL184" s="78">
        <f t="shared" si="394"/>
        <v>0.20814677806127282</v>
      </c>
      <c r="AM184" s="74">
        <v>567472.81999999995</v>
      </c>
      <c r="AN184" s="75">
        <v>914.12</v>
      </c>
      <c r="AO184" s="76">
        <f t="shared" si="395"/>
        <v>620.78591432197084</v>
      </c>
      <c r="AP184" s="77">
        <f t="shared" si="396"/>
        <v>-2.9121040084781835E-2</v>
      </c>
      <c r="AQ184" s="78">
        <f t="shared" si="397"/>
        <v>0.20957199882553981</v>
      </c>
      <c r="AR184" s="74">
        <v>584493.89</v>
      </c>
      <c r="AS184" s="75">
        <v>933.16</v>
      </c>
      <c r="AT184" s="79">
        <f t="shared" si="398"/>
        <v>626.35977753011275</v>
      </c>
      <c r="AU184" s="77">
        <f t="shared" si="399"/>
        <v>0.24585252000019187</v>
      </c>
      <c r="AV184" s="78">
        <f t="shared" si="400"/>
        <v>-0.20886894390628624</v>
      </c>
      <c r="AW184" s="74">
        <v>469151.75</v>
      </c>
      <c r="AX184" s="75">
        <v>962.04</v>
      </c>
      <c r="AY184" s="79">
        <f t="shared" si="401"/>
        <v>487.66345474200659</v>
      </c>
      <c r="AZ184" s="78">
        <f t="shared" si="402"/>
        <v>-0.36498819612004163</v>
      </c>
      <c r="BA184" s="74">
        <v>738807.92</v>
      </c>
    </row>
    <row r="185" spans="1:58" s="82" customFormat="1">
      <c r="A185" s="80"/>
      <c r="B185" s="59"/>
      <c r="C185" s="59" t="s">
        <v>55</v>
      </c>
      <c r="D185" s="47">
        <f>SUM(D179:D184)</f>
        <v>10026039.379999999</v>
      </c>
      <c r="E185" s="54">
        <f>SUM(E179:E184)</f>
        <v>5091.1499999999996</v>
      </c>
      <c r="F185" s="49">
        <f t="shared" si="383"/>
        <v>1969.3074020604381</v>
      </c>
      <c r="G185" s="55">
        <f t="shared" si="384"/>
        <v>0.11015041684046689</v>
      </c>
      <c r="H185" s="55">
        <f t="shared" si="385"/>
        <v>0.34752154511627215</v>
      </c>
      <c r="I185" s="47">
        <f>SUM(I179:I184)</f>
        <v>9031244.0800000001</v>
      </c>
      <c r="J185" s="54">
        <f>SUM(J179:J184)</f>
        <v>4857.1399999999994</v>
      </c>
      <c r="K185" s="49">
        <f t="shared" si="386"/>
        <v>1859.3748749263973</v>
      </c>
      <c r="L185" s="55">
        <f t="shared" si="387"/>
        <v>0.2138188885713101</v>
      </c>
      <c r="M185" s="55">
        <f t="shared" si="388"/>
        <v>0.4069815184566411</v>
      </c>
      <c r="N185" s="47">
        <f>SUM(N179:N184)</f>
        <v>7440355.5299999993</v>
      </c>
      <c r="O185" s="54">
        <f>SUM(O179:O184)</f>
        <v>4801.9500000000007</v>
      </c>
      <c r="P185" s="49">
        <f t="shared" si="389"/>
        <v>1549.4446068784553</v>
      </c>
      <c r="Q185" s="55">
        <f t="shared" si="390"/>
        <v>0.15913628606709804</v>
      </c>
      <c r="R185" s="56">
        <f t="shared" si="391"/>
        <v>0.33813453866061283</v>
      </c>
      <c r="S185" s="47">
        <f>SUM(S179:S184)</f>
        <v>6418878.9699999997</v>
      </c>
      <c r="T185" s="54">
        <f>SUM(T179:T184)</f>
        <v>4682.76</v>
      </c>
      <c r="U185" s="49">
        <f t="shared" ref="U185" si="403">S185/T185</f>
        <v>1370.7469462453766</v>
      </c>
      <c r="V185" s="55">
        <f t="shared" ref="V185" si="404">SUM(S185-X185)/ABS(X185)</f>
        <v>0.15442381948101075</v>
      </c>
      <c r="W185" s="55">
        <f t="shared" ref="W185" si="405">SUM(S185-AC185)/ABS(AC185)</f>
        <v>0.3064503689258265</v>
      </c>
      <c r="X185" s="47">
        <f>SUM(X179:X184)</f>
        <v>5560244.7400000002</v>
      </c>
      <c r="Y185" s="54">
        <f>SUM(Y179:Y184)</f>
        <v>4680.0621111111104</v>
      </c>
      <c r="Z185" s="49">
        <f t="shared" ref="Z185" si="406">X185/Y185</f>
        <v>1188.0707153008109</v>
      </c>
      <c r="AA185" s="55">
        <f t="shared" ref="AA185" si="407">SUM(X185-AC185)/ABS(AC185)</f>
        <v>0.13169041289633271</v>
      </c>
      <c r="AB185" s="55">
        <f t="shared" ref="AB185" si="408">SUM(X185-AH185)/ABS(AH185)</f>
        <v>0.25301461596143443</v>
      </c>
      <c r="AC185" s="47">
        <f>SUM(AC179:AC184)</f>
        <v>4913220.68</v>
      </c>
      <c r="AD185" s="54">
        <f>SUM(AD179:AD184)</f>
        <v>4803.6788888888887</v>
      </c>
      <c r="AE185" s="49">
        <f t="shared" ref="AE185" si="409">AC185/AD185</f>
        <v>1022.8037289012981</v>
      </c>
      <c r="AF185" s="55">
        <f t="shared" ref="AF185" si="410">SUM(AC185-AH185)/ABS(AH185)</f>
        <v>0.10720617731009754</v>
      </c>
      <c r="AG185" s="55">
        <f t="shared" ref="AG185" si="411">SUM(AC185-AM185)/ABS(AM185)</f>
        <v>0.3564339253728932</v>
      </c>
      <c r="AH185" s="47">
        <f>SUM(AH179:AH184)</f>
        <v>4437493.92</v>
      </c>
      <c r="AI185" s="54">
        <f>SUM(AI179:AI184)</f>
        <v>4829.7900000000009</v>
      </c>
      <c r="AJ185" s="49">
        <f t="shared" si="392"/>
        <v>918.77574801388857</v>
      </c>
      <c r="AK185" s="55">
        <f t="shared" si="393"/>
        <v>0.2250960599481861</v>
      </c>
      <c r="AL185" s="56">
        <f t="shared" si="394"/>
        <v>0.18201258910259499</v>
      </c>
      <c r="AM185" s="47">
        <f>SUM(AM179:AM184)</f>
        <v>3622159.9799999995</v>
      </c>
      <c r="AN185" s="54">
        <f>SUM(AN179:AN184)</f>
        <v>4927.0122222222226</v>
      </c>
      <c r="AO185" s="49">
        <f t="shared" si="395"/>
        <v>735.16358730815216</v>
      </c>
      <c r="AP185" s="55">
        <f t="shared" si="396"/>
        <v>-3.5167422583510119E-2</v>
      </c>
      <c r="AQ185" s="56">
        <f t="shared" si="397"/>
        <v>0.17483576735449313</v>
      </c>
      <c r="AR185" s="47">
        <f>SUM(AR179:AR184)</f>
        <v>3754184.99</v>
      </c>
      <c r="AS185" s="54">
        <f>SUM(AS179:AS184)</f>
        <v>4921.96</v>
      </c>
      <c r="AT185" s="81">
        <f t="shared" si="398"/>
        <v>762.74187315622237</v>
      </c>
      <c r="AU185" s="55">
        <f t="shared" si="399"/>
        <v>0.2176576484391976</v>
      </c>
      <c r="AV185" s="56">
        <f t="shared" si="400"/>
        <v>5.3384273279736778E-2</v>
      </c>
      <c r="AW185" s="47">
        <f>SUM(AW179:AW184)</f>
        <v>3083120.28</v>
      </c>
      <c r="AX185" s="54">
        <f>SUM(AX179:AX184)</f>
        <v>4809.57</v>
      </c>
      <c r="AY185" s="81">
        <f>AW185/AX185</f>
        <v>641.03865418322221</v>
      </c>
      <c r="AZ185" s="56">
        <f t="shared" si="402"/>
        <v>-0.1349093280611571</v>
      </c>
      <c r="BA185" s="47">
        <f>SUM(BA179:BA184)</f>
        <v>3563927.3200000003</v>
      </c>
    </row>
    <row r="186" spans="1:58" ht="4.5" customHeight="1">
      <c r="A186" s="62"/>
      <c r="C186" s="63"/>
      <c r="D186" s="64"/>
      <c r="E186" s="65"/>
      <c r="F186" s="66"/>
      <c r="G186" s="65"/>
      <c r="H186" s="65"/>
      <c r="I186" s="64"/>
      <c r="J186" s="65"/>
      <c r="K186" s="66"/>
      <c r="L186" s="65"/>
      <c r="M186" s="65"/>
      <c r="N186" s="64"/>
      <c r="O186" s="65"/>
      <c r="P186" s="66"/>
      <c r="Q186" s="65"/>
      <c r="R186" s="67"/>
      <c r="S186" s="64"/>
      <c r="T186" s="65"/>
      <c r="U186" s="66"/>
      <c r="V186" s="65"/>
      <c r="W186" s="65"/>
      <c r="X186" s="64"/>
      <c r="Y186" s="65"/>
      <c r="Z186" s="66"/>
      <c r="AA186" s="65"/>
      <c r="AB186" s="65"/>
      <c r="AC186" s="64"/>
      <c r="AD186" s="65"/>
      <c r="AE186" s="66"/>
      <c r="AF186" s="65"/>
      <c r="AG186" s="65"/>
      <c r="AH186" s="64"/>
      <c r="AI186" s="65"/>
      <c r="AJ186" s="66"/>
      <c r="AK186" s="65"/>
      <c r="AL186" s="67"/>
      <c r="AM186" s="64"/>
      <c r="AN186" s="65"/>
      <c r="AO186" s="66"/>
      <c r="AP186" s="65"/>
      <c r="AQ186" s="67"/>
      <c r="AR186" s="64"/>
      <c r="AS186" s="65"/>
      <c r="AT186" s="66"/>
      <c r="AU186" s="65"/>
      <c r="AV186" s="67"/>
      <c r="AW186" s="64"/>
      <c r="AX186" s="65"/>
      <c r="AY186" s="66"/>
      <c r="AZ186" s="68"/>
      <c r="BA186" s="64"/>
    </row>
    <row r="187" spans="1:58" ht="12.75">
      <c r="A187" s="80" t="s">
        <v>308</v>
      </c>
      <c r="B187" s="73"/>
      <c r="D187" s="83"/>
      <c r="E187" s="84"/>
      <c r="F187" s="85"/>
      <c r="G187" s="84"/>
      <c r="H187" s="84"/>
      <c r="I187" s="83"/>
      <c r="J187" s="84"/>
      <c r="K187" s="85"/>
      <c r="L187" s="84"/>
      <c r="M187" s="84"/>
      <c r="N187" s="83"/>
      <c r="O187" s="84"/>
      <c r="P187" s="85"/>
      <c r="Q187" s="84"/>
      <c r="R187" s="86"/>
      <c r="S187" s="83"/>
      <c r="T187" s="84"/>
      <c r="U187" s="85"/>
      <c r="V187" s="84"/>
      <c r="W187" s="84"/>
      <c r="X187" s="83"/>
      <c r="Y187" s="84"/>
      <c r="Z187" s="85"/>
      <c r="AA187" s="84"/>
      <c r="AB187" s="84"/>
      <c r="AC187" s="83"/>
      <c r="AD187" s="84"/>
      <c r="AE187" s="85"/>
      <c r="AF187" s="84"/>
      <c r="AG187" s="84"/>
      <c r="AH187" s="83"/>
      <c r="AI187" s="84"/>
      <c r="AJ187" s="85"/>
      <c r="AK187" s="84"/>
      <c r="AL187" s="86"/>
      <c r="AM187" s="83"/>
      <c r="AN187" s="84"/>
      <c r="AO187" s="85"/>
      <c r="AP187" s="84"/>
      <c r="AQ187" s="86"/>
      <c r="AR187" s="83"/>
      <c r="AS187" s="84"/>
      <c r="AT187" s="85"/>
      <c r="AU187" s="84"/>
      <c r="AV187" s="86"/>
      <c r="AW187" s="83"/>
      <c r="AX187" s="84"/>
      <c r="AY187" s="85"/>
      <c r="AZ187" s="87"/>
      <c r="BA187" s="83"/>
      <c r="BB187" s="84"/>
      <c r="BC187" s="84"/>
      <c r="BD187" s="84"/>
      <c r="BE187" s="84"/>
      <c r="BF187" s="84"/>
    </row>
    <row r="188" spans="1:58">
      <c r="A188" s="62"/>
      <c r="B188" s="73" t="s">
        <v>309</v>
      </c>
      <c r="C188" s="73" t="s">
        <v>310</v>
      </c>
      <c r="D188" s="74">
        <v>516209.97</v>
      </c>
      <c r="E188" s="75">
        <v>76.899999999999991</v>
      </c>
      <c r="F188" s="76">
        <f t="shared" ref="F188:F198" si="412">D188/E188</f>
        <v>6712.7434330299093</v>
      </c>
      <c r="G188" s="77">
        <f t="shared" ref="G188:G198" si="413">SUM(D188-I188)/ABS(I188)</f>
        <v>0.24114850038159399</v>
      </c>
      <c r="H188" s="77">
        <f t="shared" ref="H188:H198" si="414">SUM(D188-N188)/ABS(N188)</f>
        <v>0.67768800597793977</v>
      </c>
      <c r="I188" s="74">
        <v>415913.14</v>
      </c>
      <c r="J188" s="75">
        <v>85.61999999999999</v>
      </c>
      <c r="K188" s="76">
        <f t="shared" ref="K188:K198" si="415">I188/J188</f>
        <v>4857.6633964027105</v>
      </c>
      <c r="L188" s="77">
        <f t="shared" ref="L188:L198" si="416">SUM(I188-N188)/ABS(N188)</f>
        <v>0.3517222197522139</v>
      </c>
      <c r="M188" s="77">
        <f t="shared" ref="M188:M198" si="417">SUM(I188-S188)/ABS(S188)</f>
        <v>0.26675300254225864</v>
      </c>
      <c r="N188" s="74">
        <v>307691.28000000003</v>
      </c>
      <c r="O188" s="75">
        <v>77.38</v>
      </c>
      <c r="P188" s="76">
        <f t="shared" ref="P188:P198" si="418">N188/O188</f>
        <v>3976.3670199017838</v>
      </c>
      <c r="Q188" s="77">
        <f t="shared" ref="Q188:Q198" si="419">SUM(N188-S188)/ABS(S188)</f>
        <v>-6.2859969280915612E-2</v>
      </c>
      <c r="R188" s="78">
        <f t="shared" ref="R188:R198" si="420">SUM(N188-X188)/ABS(X188)</f>
        <v>-0.11249303704086572</v>
      </c>
      <c r="S188" s="74">
        <v>328330.09999999998</v>
      </c>
      <c r="T188" s="75">
        <v>82.23</v>
      </c>
      <c r="U188" s="76">
        <v>3992.8262191414319</v>
      </c>
      <c r="V188" s="77">
        <v>-5.2962274722023951E-2</v>
      </c>
      <c r="W188" s="77">
        <v>-0.13174074859775634</v>
      </c>
      <c r="X188" s="74">
        <v>346691.68</v>
      </c>
      <c r="Y188" s="75">
        <v>72.070000000000007</v>
      </c>
      <c r="Z188" s="76">
        <v>4810.4853614541416</v>
      </c>
      <c r="AA188" s="77">
        <v>-8.3184092642781676E-2</v>
      </c>
      <c r="AB188" s="77">
        <v>1.0866477691038106E-2</v>
      </c>
      <c r="AC188" s="74">
        <v>378147.54</v>
      </c>
      <c r="AD188" s="75">
        <v>65.236111111111114</v>
      </c>
      <c r="AE188" s="76">
        <v>5796.5984415584408</v>
      </c>
      <c r="AF188" s="77">
        <v>0.1025839206967151</v>
      </c>
      <c r="AG188" s="77">
        <v>3.4177781062031863E-2</v>
      </c>
      <c r="AH188" s="74">
        <v>342964.86</v>
      </c>
      <c r="AI188" s="75">
        <v>69.25</v>
      </c>
      <c r="AJ188" s="76">
        <f t="shared" ref="AJ188:AJ198" si="421">AH188/AI188</f>
        <v>4952.5611552346572</v>
      </c>
      <c r="AK188" s="77">
        <f t="shared" ref="AK188:AK198" si="422">SUM(AH188-AM188)/ABS(AM188)</f>
        <v>-6.2041662635038131E-2</v>
      </c>
      <c r="AL188" s="78">
        <f t="shared" ref="AL188:AL198" si="423">SUM(AH188-AR188)/ABS(AR188)</f>
        <v>0.39974544877967838</v>
      </c>
      <c r="AM188" s="74">
        <v>365650.42</v>
      </c>
      <c r="AN188" s="75">
        <v>66.161111111111111</v>
      </c>
      <c r="AO188" s="76">
        <f t="shared" ref="AO188:AO198" si="424">AM188/AN188</f>
        <v>5526.6668569989079</v>
      </c>
      <c r="AP188" s="77">
        <f t="shared" ref="AP188:AP198" si="425">SUM(AM188-AR188)/ABS(AR188)</f>
        <v>0.49233222097266144</v>
      </c>
      <c r="AQ188" s="78">
        <f t="shared" ref="AQ188:AQ198" si="426">SUM(AM188-AW188)/ABS(AW188)</f>
        <v>0.40001121079752949</v>
      </c>
      <c r="AR188" s="74">
        <v>245019.45</v>
      </c>
      <c r="AS188" s="75">
        <v>63.740000000000009</v>
      </c>
      <c r="AT188" s="79">
        <f t="shared" ref="AT188:AT198" si="427">AR188/AS188</f>
        <v>3844.0453404455598</v>
      </c>
      <c r="AU188" s="77">
        <f t="shared" ref="AU188:AU198" si="428">SUM(AR188-AW188)/ABS(AW188)</f>
        <v>-6.1863577612067913E-2</v>
      </c>
      <c r="AV188" s="78">
        <f t="shared" ref="AV188:AV198" si="429">SUM(AR188-BA188)/ABS(BA188)</f>
        <v>0.8387320599961412</v>
      </c>
      <c r="AW188" s="74">
        <v>261176.78</v>
      </c>
      <c r="AX188" s="75">
        <v>54.77</v>
      </c>
      <c r="AY188" s="79">
        <f t="shared" ref="AY188:AY197" si="430">AW188/AX188</f>
        <v>4768.6101880591559</v>
      </c>
      <c r="AZ188" s="78">
        <f t="shared" ref="AZ188:AZ198" si="431">SUM(AW188-BA188)/ABS(BA188)</f>
        <v>0.95998366134834989</v>
      </c>
      <c r="BA188" s="74">
        <v>133254.57</v>
      </c>
    </row>
    <row r="189" spans="1:58">
      <c r="A189" s="62"/>
      <c r="B189" s="73" t="s">
        <v>311</v>
      </c>
      <c r="C189" s="73" t="s">
        <v>312</v>
      </c>
      <c r="D189" s="74">
        <v>819997.48</v>
      </c>
      <c r="E189" s="75">
        <v>83.149999999999991</v>
      </c>
      <c r="F189" s="76">
        <f t="shared" si="412"/>
        <v>9861.6654239326526</v>
      </c>
      <c r="G189" s="77">
        <f t="shared" si="413"/>
        <v>0.33097710705847899</v>
      </c>
      <c r="H189" s="77">
        <f t="shared" si="414"/>
        <v>0.57250611126654039</v>
      </c>
      <c r="I189" s="74">
        <v>616086.84</v>
      </c>
      <c r="J189" s="75">
        <v>87</v>
      </c>
      <c r="K189" s="76">
        <f t="shared" si="415"/>
        <v>7081.4579310344825</v>
      </c>
      <c r="L189" s="77">
        <f t="shared" si="416"/>
        <v>0.18146743691321002</v>
      </c>
      <c r="M189" s="77">
        <f t="shared" si="417"/>
        <v>0.38130119468626444</v>
      </c>
      <c r="N189" s="74">
        <v>521459.01</v>
      </c>
      <c r="O189" s="75">
        <v>87.88000000000001</v>
      </c>
      <c r="P189" s="76">
        <f t="shared" si="418"/>
        <v>5933.7620619025938</v>
      </c>
      <c r="Q189" s="77">
        <f t="shared" si="419"/>
        <v>0.16914030089153789</v>
      </c>
      <c r="R189" s="78">
        <f t="shared" si="420"/>
        <v>0.18715921839670918</v>
      </c>
      <c r="S189" s="74">
        <v>446019.19</v>
      </c>
      <c r="T189" s="75">
        <v>99.65</v>
      </c>
      <c r="U189" s="76">
        <v>4475.8574009031609</v>
      </c>
      <c r="V189" s="77">
        <v>1.5412108787483251E-2</v>
      </c>
      <c r="W189" s="77">
        <v>-3.8760405132557192E-2</v>
      </c>
      <c r="X189" s="74">
        <v>439249.43</v>
      </c>
      <c r="Y189" s="75">
        <v>94.399999999999991</v>
      </c>
      <c r="Z189" s="76">
        <v>4653.0659957627122</v>
      </c>
      <c r="AA189" s="77">
        <v>-5.3350273697965397E-2</v>
      </c>
      <c r="AB189" s="77">
        <v>-0.17798327380464807</v>
      </c>
      <c r="AC189" s="74">
        <v>464004.18</v>
      </c>
      <c r="AD189" s="75">
        <v>81.25</v>
      </c>
      <c r="AE189" s="76">
        <v>5710.8206769230765</v>
      </c>
      <c r="AF189" s="77">
        <v>-0.13165693354557387</v>
      </c>
      <c r="AG189" s="77">
        <v>-7.9232756174239416E-2</v>
      </c>
      <c r="AH189" s="74">
        <v>534355.82999999996</v>
      </c>
      <c r="AI189" s="75">
        <v>87.38</v>
      </c>
      <c r="AJ189" s="76">
        <f t="shared" si="421"/>
        <v>6115.3104829480426</v>
      </c>
      <c r="AK189" s="77">
        <f t="shared" si="422"/>
        <v>6.0372656150051586E-2</v>
      </c>
      <c r="AL189" s="78">
        <f t="shared" si="423"/>
        <v>0.160233979305308</v>
      </c>
      <c r="AM189" s="74">
        <v>503932.11</v>
      </c>
      <c r="AN189" s="75">
        <v>101.11</v>
      </c>
      <c r="AO189" s="76">
        <f t="shared" si="424"/>
        <v>4983.9987142715854</v>
      </c>
      <c r="AP189" s="77">
        <f t="shared" si="425"/>
        <v>9.4175686798477001E-2</v>
      </c>
      <c r="AQ189" s="78">
        <f t="shared" si="426"/>
        <v>0.22539466306663358</v>
      </c>
      <c r="AR189" s="74">
        <v>460558.68</v>
      </c>
      <c r="AS189" s="75">
        <v>102.32000000000001</v>
      </c>
      <c r="AT189" s="79">
        <f t="shared" si="427"/>
        <v>4501.159890539484</v>
      </c>
      <c r="AU189" s="77">
        <f t="shared" si="428"/>
        <v>0.1199249607273756</v>
      </c>
      <c r="AV189" s="78">
        <f t="shared" si="429"/>
        <v>0.23835301266075457</v>
      </c>
      <c r="AW189" s="74">
        <v>411240.66</v>
      </c>
      <c r="AX189" s="75">
        <v>94.22</v>
      </c>
      <c r="AY189" s="79">
        <f t="shared" si="430"/>
        <v>4364.6854171088935</v>
      </c>
      <c r="AZ189" s="78">
        <f t="shared" si="431"/>
        <v>0.10574641702463851</v>
      </c>
      <c r="BA189" s="74">
        <v>371912.27</v>
      </c>
    </row>
    <row r="190" spans="1:58">
      <c r="A190" s="62"/>
      <c r="B190" s="73" t="s">
        <v>313</v>
      </c>
      <c r="C190" s="73" t="s">
        <v>314</v>
      </c>
      <c r="D190" s="74">
        <v>248088.79</v>
      </c>
      <c r="E190" s="75">
        <v>80.3</v>
      </c>
      <c r="F190" s="76">
        <f t="shared" si="412"/>
        <v>3089.5241594022418</v>
      </c>
      <c r="G190" s="77">
        <f t="shared" si="413"/>
        <v>0.19957589860442068</v>
      </c>
      <c r="H190" s="77">
        <f t="shared" si="414"/>
        <v>0.57171583183413854</v>
      </c>
      <c r="I190" s="74">
        <v>206813.75</v>
      </c>
      <c r="J190" s="75">
        <v>75.45</v>
      </c>
      <c r="K190" s="76">
        <f t="shared" si="415"/>
        <v>2741.0702451954935</v>
      </c>
      <c r="L190" s="77">
        <f t="shared" si="416"/>
        <v>0.31022625051292146</v>
      </c>
      <c r="M190" s="77">
        <f t="shared" si="417"/>
        <v>0.20282651253520134</v>
      </c>
      <c r="N190" s="74">
        <v>157845.82999999999</v>
      </c>
      <c r="O190" s="75">
        <v>73.099999999999994</v>
      </c>
      <c r="P190" s="76">
        <f t="shared" si="418"/>
        <v>2159.3136798905607</v>
      </c>
      <c r="Q190" s="77">
        <f t="shared" si="419"/>
        <v>-8.1970375677998947E-2</v>
      </c>
      <c r="R190" s="78">
        <f t="shared" si="420"/>
        <v>-0.25095903266431641</v>
      </c>
      <c r="S190" s="74">
        <v>171939.8</v>
      </c>
      <c r="T190" s="75">
        <v>77.099999999999994</v>
      </c>
      <c r="U190" s="76">
        <v>2230.0881971465628</v>
      </c>
      <c r="V190" s="77">
        <v>-0.18407756406676079</v>
      </c>
      <c r="W190" s="77">
        <v>-0.21432207440416087</v>
      </c>
      <c r="X190" s="74">
        <v>210730.57</v>
      </c>
      <c r="Y190" s="75">
        <v>80.449999999999989</v>
      </c>
      <c r="Z190" s="76">
        <v>2619.3980111870733</v>
      </c>
      <c r="AA190" s="77">
        <v>-3.7067874353530796E-2</v>
      </c>
      <c r="AB190" s="77">
        <v>6.2465684109987159E-2</v>
      </c>
      <c r="AC190" s="74">
        <v>218842.6</v>
      </c>
      <c r="AD190" s="75">
        <v>81.444444444444443</v>
      </c>
      <c r="AE190" s="76">
        <v>2687.0169167803547</v>
      </c>
      <c r="AF190" s="77">
        <v>0.10336508234855661</v>
      </c>
      <c r="AG190" s="77">
        <v>-4.0847347216629783E-2</v>
      </c>
      <c r="AH190" s="74">
        <v>198341.06</v>
      </c>
      <c r="AI190" s="75">
        <v>81.89</v>
      </c>
      <c r="AJ190" s="76">
        <f t="shared" si="421"/>
        <v>2422.0424960312612</v>
      </c>
      <c r="AK190" s="77">
        <f t="shared" si="422"/>
        <v>-0.13070236848371572</v>
      </c>
      <c r="AL190" s="78">
        <f t="shared" si="423"/>
        <v>2.6653828299923289E-2</v>
      </c>
      <c r="AM190" s="74">
        <v>228162.43</v>
      </c>
      <c r="AN190" s="75">
        <v>76.14</v>
      </c>
      <c r="AO190" s="76">
        <f t="shared" si="424"/>
        <v>2996.6171526136063</v>
      </c>
      <c r="AP190" s="77">
        <f t="shared" si="425"/>
        <v>0.18101532901817335</v>
      </c>
      <c r="AQ190" s="78">
        <f t="shared" si="426"/>
        <v>0.25615410406654626</v>
      </c>
      <c r="AR190" s="74">
        <v>193191.76</v>
      </c>
      <c r="AS190" s="75">
        <v>87.97</v>
      </c>
      <c r="AT190" s="79">
        <f t="shared" si="427"/>
        <v>2196.1095828123225</v>
      </c>
      <c r="AU190" s="77">
        <f t="shared" si="428"/>
        <v>6.3622184405378437E-2</v>
      </c>
      <c r="AV190" s="78">
        <f t="shared" si="429"/>
        <v>0.97206570239565171</v>
      </c>
      <c r="AW190" s="74">
        <v>181635.7</v>
      </c>
      <c r="AX190" s="75">
        <v>85.33</v>
      </c>
      <c r="AY190" s="79">
        <f t="shared" si="430"/>
        <v>2128.6265088480022</v>
      </c>
      <c r="AZ190" s="78">
        <f t="shared" si="431"/>
        <v>0.85410358237134887</v>
      </c>
      <c r="BA190" s="74">
        <v>97964.160000000003</v>
      </c>
    </row>
    <row r="191" spans="1:58">
      <c r="A191" s="62"/>
      <c r="B191" s="73" t="s">
        <v>315</v>
      </c>
      <c r="C191" s="73" t="s">
        <v>316</v>
      </c>
      <c r="D191" s="74">
        <v>762182.16</v>
      </c>
      <c r="E191" s="75">
        <v>216.10999999999999</v>
      </c>
      <c r="F191" s="76">
        <f t="shared" si="412"/>
        <v>3526.825042802277</v>
      </c>
      <c r="G191" s="77">
        <f t="shared" si="413"/>
        <v>5.4106439526813342E-2</v>
      </c>
      <c r="H191" s="77">
        <f t="shared" si="414"/>
        <v>0.1505153718534756</v>
      </c>
      <c r="I191" s="74">
        <v>723059.96</v>
      </c>
      <c r="J191" s="75">
        <v>216.86799999999997</v>
      </c>
      <c r="K191" s="76">
        <f t="shared" si="415"/>
        <v>3334.1016655292624</v>
      </c>
      <c r="L191" s="77">
        <f t="shared" si="416"/>
        <v>9.1460339024150239E-2</v>
      </c>
      <c r="M191" s="77">
        <f t="shared" si="417"/>
        <v>7.9265008338608459E-2</v>
      </c>
      <c r="N191" s="74">
        <v>662470.21</v>
      </c>
      <c r="O191" s="75">
        <v>198.73999999999998</v>
      </c>
      <c r="P191" s="76">
        <f t="shared" si="418"/>
        <v>3333.3511623226327</v>
      </c>
      <c r="Q191" s="77">
        <f t="shared" si="419"/>
        <v>-1.1173407085451535E-2</v>
      </c>
      <c r="R191" s="78">
        <f t="shared" si="420"/>
        <v>4.0882715147680167E-2</v>
      </c>
      <c r="S191" s="74">
        <v>669955.9</v>
      </c>
      <c r="T191" s="75">
        <v>206.56999999999996</v>
      </c>
      <c r="U191" s="76">
        <v>3243.2390957060566</v>
      </c>
      <c r="V191" s="77">
        <v>5.2644338861981069E-2</v>
      </c>
      <c r="W191" s="77">
        <v>0.21309462139821408</v>
      </c>
      <c r="X191" s="74">
        <v>636450.39</v>
      </c>
      <c r="Y191" s="75">
        <v>202.37533333333334</v>
      </c>
      <c r="Z191" s="76">
        <v>3144.9010090162501</v>
      </c>
      <c r="AA191" s="77">
        <v>0.15242592071477493</v>
      </c>
      <c r="AB191" s="77">
        <v>0.73488964383142219</v>
      </c>
      <c r="AC191" s="74">
        <v>552270.11</v>
      </c>
      <c r="AD191" s="75">
        <v>200.15777777777791</v>
      </c>
      <c r="AE191" s="76">
        <v>2759.1738683927106</v>
      </c>
      <c r="AF191" s="77">
        <v>0.50542400396147191</v>
      </c>
      <c r="AG191" s="77">
        <v>0.94975457993824464</v>
      </c>
      <c r="AH191" s="74">
        <v>366853.53</v>
      </c>
      <c r="AI191" s="75">
        <v>173.62</v>
      </c>
      <c r="AJ191" s="76">
        <f t="shared" si="421"/>
        <v>2112.9681488307801</v>
      </c>
      <c r="AK191" s="77">
        <f t="shared" si="422"/>
        <v>0.29515310956084934</v>
      </c>
      <c r="AL191" s="78">
        <f t="shared" si="423"/>
        <v>0.70820303472840918</v>
      </c>
      <c r="AM191" s="74">
        <v>283251.09000000003</v>
      </c>
      <c r="AN191" s="75">
        <v>162.33333333333334</v>
      </c>
      <c r="AO191" s="76">
        <f t="shared" si="424"/>
        <v>1744.8732443531828</v>
      </c>
      <c r="AP191" s="77">
        <f t="shared" si="425"/>
        <v>0.31891976486672963</v>
      </c>
      <c r="AQ191" s="78">
        <f t="shared" si="426"/>
        <v>0.52096736051507686</v>
      </c>
      <c r="AR191" s="74">
        <v>214759.91</v>
      </c>
      <c r="AS191" s="75">
        <v>154.88999999999999</v>
      </c>
      <c r="AT191" s="79">
        <f t="shared" si="427"/>
        <v>1386.5317967589904</v>
      </c>
      <c r="AU191" s="77">
        <f t="shared" si="428"/>
        <v>0.15319172631305827</v>
      </c>
      <c r="AV191" s="78">
        <f t="shared" si="429"/>
        <v>0.12482033166500976</v>
      </c>
      <c r="AW191" s="74">
        <v>186230.88</v>
      </c>
      <c r="AX191" s="75">
        <v>161.16999999999999</v>
      </c>
      <c r="AY191" s="79">
        <f t="shared" si="430"/>
        <v>1155.4934541167713</v>
      </c>
      <c r="AZ191" s="78">
        <f t="shared" si="431"/>
        <v>-2.4602495838880564E-2</v>
      </c>
      <c r="BA191" s="74">
        <v>190928.19</v>
      </c>
    </row>
    <row r="192" spans="1:58">
      <c r="A192" s="62"/>
      <c r="B192" s="73" t="s">
        <v>317</v>
      </c>
      <c r="C192" s="73" t="s">
        <v>318</v>
      </c>
      <c r="D192" s="74">
        <v>882970.7</v>
      </c>
      <c r="E192" s="75">
        <v>66.349999999999994</v>
      </c>
      <c r="F192" s="76">
        <f t="shared" si="412"/>
        <v>13307.772418990204</v>
      </c>
      <c r="G192" s="77">
        <f t="shared" si="413"/>
        <v>7.6356783383698234E-3</v>
      </c>
      <c r="H192" s="77">
        <f t="shared" si="414"/>
        <v>9.1469771903555319E-2</v>
      </c>
      <c r="I192" s="74">
        <v>876279.71</v>
      </c>
      <c r="J192" s="75">
        <v>64.421999999999983</v>
      </c>
      <c r="K192" s="76">
        <f t="shared" si="415"/>
        <v>13602.181087206236</v>
      </c>
      <c r="L192" s="77">
        <f t="shared" si="416"/>
        <v>8.3198814181958264E-2</v>
      </c>
      <c r="M192" s="77">
        <f t="shared" si="417"/>
        <v>-2.6904530627753595E-2</v>
      </c>
      <c r="N192" s="74">
        <v>808974.03</v>
      </c>
      <c r="O192" s="75">
        <v>65.88000000000001</v>
      </c>
      <c r="P192" s="76">
        <f t="shared" si="418"/>
        <v>12279.508652094717</v>
      </c>
      <c r="Q192" s="77">
        <f t="shared" si="419"/>
        <v>-0.10164647834558693</v>
      </c>
      <c r="R192" s="78">
        <f t="shared" si="420"/>
        <v>-9.4508681483629245E-2</v>
      </c>
      <c r="S192" s="74">
        <v>900507.44</v>
      </c>
      <c r="T192" s="75">
        <v>60.77000000000001</v>
      </c>
      <c r="U192" s="76">
        <v>14818.28928747737</v>
      </c>
      <c r="V192" s="77">
        <v>7.9454209171604014E-3</v>
      </c>
      <c r="W192" s="77">
        <v>0.12312742343452289</v>
      </c>
      <c r="X192" s="74">
        <v>893408.93</v>
      </c>
      <c r="Y192" s="75">
        <v>65.95</v>
      </c>
      <c r="Z192" s="76">
        <v>13546.761637604246</v>
      </c>
      <c r="AA192" s="77">
        <v>0.11427404711314115</v>
      </c>
      <c r="AB192" s="77">
        <v>0.29246542288101274</v>
      </c>
      <c r="AC192" s="74">
        <v>801785.64</v>
      </c>
      <c r="AD192" s="75">
        <v>66.847222222222214</v>
      </c>
      <c r="AE192" s="76">
        <v>11994.300037398714</v>
      </c>
      <c r="AF192" s="77">
        <v>0.15991701164496241</v>
      </c>
      <c r="AG192" s="77">
        <v>0.33365802117101107</v>
      </c>
      <c r="AH192" s="74">
        <v>691243.97</v>
      </c>
      <c r="AI192" s="75">
        <v>70.660000000000011</v>
      </c>
      <c r="AJ192" s="76">
        <f t="shared" si="421"/>
        <v>9782.6771865270293</v>
      </c>
      <c r="AK192" s="77">
        <f t="shared" si="422"/>
        <v>0.14978744839654862</v>
      </c>
      <c r="AL192" s="78">
        <f t="shared" si="423"/>
        <v>0.34156760587375146</v>
      </c>
      <c r="AM192" s="74">
        <v>601192.82999999996</v>
      </c>
      <c r="AN192" s="75">
        <v>59.025555555555563</v>
      </c>
      <c r="AO192" s="76">
        <f t="shared" si="424"/>
        <v>10185.297272367899</v>
      </c>
      <c r="AP192" s="77">
        <f t="shared" si="425"/>
        <v>0.16679618284636211</v>
      </c>
      <c r="AQ192" s="78">
        <f t="shared" si="426"/>
        <v>-0.20322574168183002</v>
      </c>
      <c r="AR192" s="74">
        <v>515250.94</v>
      </c>
      <c r="AS192" s="75">
        <v>58.12</v>
      </c>
      <c r="AT192" s="79">
        <f t="shared" si="427"/>
        <v>8865.2949070887826</v>
      </c>
      <c r="AU192" s="77">
        <f t="shared" si="428"/>
        <v>-0.31712644416228331</v>
      </c>
      <c r="AV192" s="78">
        <f t="shared" si="429"/>
        <v>-0.49106561262999693</v>
      </c>
      <c r="AW192" s="74">
        <v>754533.45</v>
      </c>
      <c r="AX192" s="75">
        <v>60.87</v>
      </c>
      <c r="AY192" s="79">
        <f t="shared" si="430"/>
        <v>12395.818137013306</v>
      </c>
      <c r="AZ192" s="78">
        <f t="shared" si="431"/>
        <v>-0.254716509346058</v>
      </c>
      <c r="BA192" s="74">
        <v>1012411.33</v>
      </c>
    </row>
    <row r="193" spans="1:56">
      <c r="A193" s="62"/>
      <c r="B193" s="73" t="s">
        <v>319</v>
      </c>
      <c r="C193" s="73" t="s">
        <v>320</v>
      </c>
      <c r="D193" s="74">
        <v>1457400.75</v>
      </c>
      <c r="E193" s="75">
        <v>69.010000000000019</v>
      </c>
      <c r="F193" s="76">
        <f t="shared" si="412"/>
        <v>21118.689320388345</v>
      </c>
      <c r="G193" s="77">
        <f t="shared" si="413"/>
        <v>0.11025148897339683</v>
      </c>
      <c r="H193" s="77">
        <f t="shared" si="414"/>
        <v>0.17796579976004559</v>
      </c>
      <c r="I193" s="74">
        <v>1312676.24</v>
      </c>
      <c r="J193" s="75">
        <v>78.260000000000005</v>
      </c>
      <c r="K193" s="76">
        <f t="shared" si="415"/>
        <v>16773.271658573984</v>
      </c>
      <c r="L193" s="77">
        <f t="shared" si="416"/>
        <v>6.0990065277247547E-2</v>
      </c>
      <c r="M193" s="77">
        <f t="shared" si="417"/>
        <v>0.25155980859893695</v>
      </c>
      <c r="N193" s="74">
        <v>1237218.22</v>
      </c>
      <c r="O193" s="75">
        <v>90.42</v>
      </c>
      <c r="P193" s="76">
        <f t="shared" si="418"/>
        <v>13683.015040920151</v>
      </c>
      <c r="Q193" s="77">
        <f t="shared" si="419"/>
        <v>0.17961501201417146</v>
      </c>
      <c r="R193" s="78">
        <f t="shared" si="420"/>
        <v>0.17180946776093409</v>
      </c>
      <c r="S193" s="74">
        <v>1048832.21</v>
      </c>
      <c r="T193" s="75">
        <v>95.58</v>
      </c>
      <c r="U193" s="76">
        <v>10973.343900397573</v>
      </c>
      <c r="V193" s="77">
        <v>-6.6170268890606678E-3</v>
      </c>
      <c r="W193" s="77">
        <v>3.9475836026136857E-2</v>
      </c>
      <c r="X193" s="74">
        <v>1055818.5900000001</v>
      </c>
      <c r="Y193" s="75">
        <v>97.591555555555558</v>
      </c>
      <c r="Z193" s="76">
        <v>10818.74947058261</v>
      </c>
      <c r="AA193" s="77">
        <v>4.6399892249864391E-2</v>
      </c>
      <c r="AB193" s="77">
        <v>0.164362538394449</v>
      </c>
      <c r="AC193" s="74">
        <v>1009001.05</v>
      </c>
      <c r="AD193" s="75">
        <v>107.33333333333336</v>
      </c>
      <c r="AE193" s="76">
        <v>9400.6309006211159</v>
      </c>
      <c r="AF193" s="77">
        <v>0.11273189821431759</v>
      </c>
      <c r="AG193" s="77">
        <v>0.27065882571500505</v>
      </c>
      <c r="AH193" s="74">
        <v>906778.22</v>
      </c>
      <c r="AI193" s="75">
        <v>120.5</v>
      </c>
      <c r="AJ193" s="76">
        <f t="shared" si="421"/>
        <v>7525.1304564315351</v>
      </c>
      <c r="AK193" s="77">
        <f t="shared" si="422"/>
        <v>0.1419272043464597</v>
      </c>
      <c r="AL193" s="78">
        <f t="shared" si="423"/>
        <v>0.2289568043428159</v>
      </c>
      <c r="AM193" s="74">
        <v>794077.08</v>
      </c>
      <c r="AN193" s="75">
        <v>113.21</v>
      </c>
      <c r="AO193" s="76">
        <f t="shared" si="424"/>
        <v>7014.1955657627423</v>
      </c>
      <c r="AP193" s="77">
        <f t="shared" si="425"/>
        <v>7.6212914155210462E-2</v>
      </c>
      <c r="AQ193" s="78">
        <f t="shared" si="426"/>
        <v>0.4586958379474958</v>
      </c>
      <c r="AR193" s="74">
        <v>737843.85</v>
      </c>
      <c r="AS193" s="75">
        <v>124.13</v>
      </c>
      <c r="AT193" s="79">
        <f t="shared" si="427"/>
        <v>5944.1218883428664</v>
      </c>
      <c r="AU193" s="77">
        <f t="shared" si="428"/>
        <v>0.35539707688094513</v>
      </c>
      <c r="AV193" s="78">
        <f t="shared" si="429"/>
        <v>0.41088787721989373</v>
      </c>
      <c r="AW193" s="74">
        <v>544374.68000000005</v>
      </c>
      <c r="AX193" s="75">
        <v>134.09</v>
      </c>
      <c r="AY193" s="79">
        <f t="shared" si="430"/>
        <v>4059.7709001416961</v>
      </c>
      <c r="AZ193" s="78">
        <f t="shared" si="431"/>
        <v>4.0940622704192825E-2</v>
      </c>
      <c r="BA193" s="74">
        <v>522964.2</v>
      </c>
    </row>
    <row r="194" spans="1:56">
      <c r="A194" s="62"/>
      <c r="B194" s="73" t="s">
        <v>321</v>
      </c>
      <c r="C194" s="73" t="s">
        <v>322</v>
      </c>
      <c r="D194" s="74">
        <v>88295.37</v>
      </c>
      <c r="E194" s="75">
        <v>26.1</v>
      </c>
      <c r="F194" s="76">
        <f t="shared" si="412"/>
        <v>3382.9643678160915</v>
      </c>
      <c r="G194" s="77">
        <f t="shared" si="413"/>
        <v>-0.29721063956309846</v>
      </c>
      <c r="H194" s="77">
        <f t="shared" si="414"/>
        <v>-0.30208742133547634</v>
      </c>
      <c r="I194" s="74">
        <v>125635.61</v>
      </c>
      <c r="J194" s="75">
        <v>27.4</v>
      </c>
      <c r="K194" s="76">
        <f t="shared" si="415"/>
        <v>4585.2412408759128</v>
      </c>
      <c r="L194" s="77">
        <f t="shared" si="416"/>
        <v>-6.9391798551790571E-3</v>
      </c>
      <c r="M194" s="77">
        <f t="shared" si="417"/>
        <v>0.39292764062364183</v>
      </c>
      <c r="N194" s="74">
        <v>126513.51</v>
      </c>
      <c r="O194" s="75">
        <v>26.900000000000002</v>
      </c>
      <c r="P194" s="76">
        <f t="shared" si="418"/>
        <v>4703.1044609665423</v>
      </c>
      <c r="Q194" s="77">
        <f t="shared" si="419"/>
        <v>0.40266095728205969</v>
      </c>
      <c r="R194" s="78">
        <f t="shared" si="420"/>
        <v>0.43547616637854308</v>
      </c>
      <c r="S194" s="74">
        <v>90195.36</v>
      </c>
      <c r="T194" s="75">
        <v>28.299999999999997</v>
      </c>
      <c r="U194" s="76">
        <v>3187.1151943462901</v>
      </c>
      <c r="V194" s="77">
        <v>2.3394968631671016E-2</v>
      </c>
      <c r="W194" s="77">
        <v>-0.28346382191936553</v>
      </c>
      <c r="X194" s="74">
        <v>88133.48</v>
      </c>
      <c r="Y194" s="75">
        <v>29.299999999999997</v>
      </c>
      <c r="Z194" s="76">
        <v>3007.9686006825941</v>
      </c>
      <c r="AA194" s="77">
        <v>-0.29984395072932762</v>
      </c>
      <c r="AB194" s="77">
        <v>-0.31059074009655735</v>
      </c>
      <c r="AC194" s="74">
        <v>125876.91</v>
      </c>
      <c r="AD194" s="75">
        <v>30.041666666666668</v>
      </c>
      <c r="AE194" s="76">
        <v>4190.0774479889042</v>
      </c>
      <c r="AF194" s="77">
        <v>-1.5349134494266357E-2</v>
      </c>
      <c r="AG194" s="77">
        <v>-8.9028780102302127E-2</v>
      </c>
      <c r="AH194" s="74">
        <v>127839.13</v>
      </c>
      <c r="AI194" s="75">
        <v>27.21</v>
      </c>
      <c r="AJ194" s="76">
        <f t="shared" si="421"/>
        <v>4698.2407203234106</v>
      </c>
      <c r="AK194" s="77">
        <f t="shared" si="422"/>
        <v>-7.4828193615807809E-2</v>
      </c>
      <c r="AL194" s="78">
        <f t="shared" si="423"/>
        <v>0.35956739853452013</v>
      </c>
      <c r="AM194" s="74">
        <v>138178.79999999999</v>
      </c>
      <c r="AN194" s="75">
        <v>25.049999999999997</v>
      </c>
      <c r="AO194" s="76">
        <f t="shared" si="424"/>
        <v>5516.1197604790423</v>
      </c>
      <c r="AP194" s="77">
        <f t="shared" si="425"/>
        <v>0.46952964752358478</v>
      </c>
      <c r="AQ194" s="78">
        <f t="shared" si="426"/>
        <v>0.39272745635140327</v>
      </c>
      <c r="AR194" s="74">
        <v>94029.27</v>
      </c>
      <c r="AS194" s="75">
        <v>23.720000000000002</v>
      </c>
      <c r="AT194" s="79">
        <f t="shared" si="427"/>
        <v>3964.1344856661044</v>
      </c>
      <c r="AU194" s="77">
        <f t="shared" si="428"/>
        <v>-5.2263111058430602E-2</v>
      </c>
      <c r="AV194" s="78">
        <f t="shared" si="429"/>
        <v>0.9721251381106546</v>
      </c>
      <c r="AW194" s="74">
        <v>99214.53</v>
      </c>
      <c r="AX194" s="75">
        <v>20.03</v>
      </c>
      <c r="AY194" s="79">
        <f t="shared" si="430"/>
        <v>4953.2965551672487</v>
      </c>
      <c r="AZ194" s="78">
        <f t="shared" si="431"/>
        <v>1.0808783124534911</v>
      </c>
      <c r="BA194" s="74">
        <v>47679.16</v>
      </c>
    </row>
    <row r="195" spans="1:56">
      <c r="A195" s="62"/>
      <c r="B195" s="73" t="s">
        <v>323</v>
      </c>
      <c r="C195" s="73" t="s">
        <v>324</v>
      </c>
      <c r="D195" s="74">
        <v>1514968.53</v>
      </c>
      <c r="E195" s="75">
        <v>914.51</v>
      </c>
      <c r="F195" s="76">
        <f t="shared" si="412"/>
        <v>1656.5904473433861</v>
      </c>
      <c r="G195" s="77">
        <f t="shared" si="413"/>
        <v>0.13961377122842733</v>
      </c>
      <c r="H195" s="77">
        <f t="shared" si="414"/>
        <v>0.34785464992244686</v>
      </c>
      <c r="I195" s="74">
        <v>1329370.1499999999</v>
      </c>
      <c r="J195" s="75">
        <v>906.73</v>
      </c>
      <c r="K195" s="76">
        <f t="shared" si="415"/>
        <v>1466.114664784445</v>
      </c>
      <c r="L195" s="77">
        <f t="shared" si="416"/>
        <v>0.18272934563571464</v>
      </c>
      <c r="M195" s="77">
        <f t="shared" si="417"/>
        <v>0.38256597985131596</v>
      </c>
      <c r="N195" s="74">
        <v>1123985.0900000001</v>
      </c>
      <c r="O195" s="75">
        <v>931.13</v>
      </c>
      <c r="P195" s="76">
        <f t="shared" si="418"/>
        <v>1207.1194033056609</v>
      </c>
      <c r="Q195" s="77">
        <f t="shared" si="419"/>
        <v>0.16896226930785213</v>
      </c>
      <c r="R195" s="78">
        <f t="shared" si="420"/>
        <v>0.13705774050741726</v>
      </c>
      <c r="S195" s="74">
        <v>961523.84</v>
      </c>
      <c r="T195" s="75">
        <v>948.32999999999993</v>
      </c>
      <c r="U195" s="76">
        <v>1013.9127097107547</v>
      </c>
      <c r="V195" s="77">
        <v>-2.7293035573616672E-2</v>
      </c>
      <c r="W195" s="77">
        <v>-0.22160362225200916</v>
      </c>
      <c r="X195" s="74">
        <v>988503.09</v>
      </c>
      <c r="Y195" s="75">
        <v>1007.5656666666669</v>
      </c>
      <c r="Z195" s="76">
        <v>981.08056149855554</v>
      </c>
      <c r="AA195" s="77">
        <v>-0.19976271763714545</v>
      </c>
      <c r="AB195" s="77">
        <v>-0.31915712700992138</v>
      </c>
      <c r="AC195" s="74">
        <v>1235262.48</v>
      </c>
      <c r="AD195" s="75">
        <v>992.21833333333313</v>
      </c>
      <c r="AE195" s="76">
        <v>1244.9502680021706</v>
      </c>
      <c r="AF195" s="77">
        <v>-0.14919875892340456</v>
      </c>
      <c r="AG195" s="77">
        <v>-2.1267877771014281E-4</v>
      </c>
      <c r="AH195" s="74">
        <v>1451881.38</v>
      </c>
      <c r="AI195" s="75">
        <v>1005.1600000000001</v>
      </c>
      <c r="AJ195" s="76">
        <f t="shared" si="421"/>
        <v>1444.4281308448403</v>
      </c>
      <c r="AK195" s="77">
        <f t="shared" si="422"/>
        <v>0.17511267373936704</v>
      </c>
      <c r="AL195" s="78">
        <f t="shared" si="423"/>
        <v>0.76238394673048204</v>
      </c>
      <c r="AM195" s="74">
        <v>1235525.25</v>
      </c>
      <c r="AN195" s="75">
        <v>1022.5755555555555</v>
      </c>
      <c r="AO195" s="76">
        <f t="shared" si="424"/>
        <v>1208.2483717584576</v>
      </c>
      <c r="AP195" s="77">
        <f t="shared" si="425"/>
        <v>0.49975741570579663</v>
      </c>
      <c r="AQ195" s="78">
        <f t="shared" si="426"/>
        <v>0.70351456758528008</v>
      </c>
      <c r="AR195" s="74">
        <v>823816.73</v>
      </c>
      <c r="AS195" s="75">
        <v>1040.1200000000001</v>
      </c>
      <c r="AT195" s="79">
        <f t="shared" si="427"/>
        <v>792.04008191362527</v>
      </c>
      <c r="AU195" s="77">
        <f t="shared" si="428"/>
        <v>0.13586007293292415</v>
      </c>
      <c r="AV195" s="78">
        <f t="shared" si="429"/>
        <v>-0.16524779913307103</v>
      </c>
      <c r="AW195" s="74">
        <v>725280.12</v>
      </c>
      <c r="AX195" s="75">
        <v>1047.22</v>
      </c>
      <c r="AY195" s="79">
        <f t="shared" si="430"/>
        <v>692.57665056053168</v>
      </c>
      <c r="AZ195" s="78">
        <f t="shared" si="431"/>
        <v>-0.26509239935558193</v>
      </c>
      <c r="BA195" s="74">
        <v>986899.74</v>
      </c>
    </row>
    <row r="196" spans="1:56">
      <c r="A196" s="62"/>
      <c r="B196" s="73" t="s">
        <v>325</v>
      </c>
      <c r="C196" s="73" t="s">
        <v>326</v>
      </c>
      <c r="D196" s="74">
        <v>1438792.07</v>
      </c>
      <c r="E196" s="75">
        <v>1253.4599999999998</v>
      </c>
      <c r="F196" s="76">
        <f t="shared" si="412"/>
        <v>1147.8563895138259</v>
      </c>
      <c r="G196" s="77">
        <f t="shared" si="413"/>
        <v>0.45567766893769684</v>
      </c>
      <c r="H196" s="77">
        <f t="shared" si="414"/>
        <v>1.2263250618072434</v>
      </c>
      <c r="I196" s="74">
        <v>988400.18</v>
      </c>
      <c r="J196" s="75">
        <v>1229.8900000000003</v>
      </c>
      <c r="K196" s="76">
        <f t="shared" si="415"/>
        <v>803.64925318524399</v>
      </c>
      <c r="L196" s="77">
        <f t="shared" si="416"/>
        <v>0.52940799279550566</v>
      </c>
      <c r="M196" s="77">
        <f t="shared" si="417"/>
        <v>4.8715800308632727E-2</v>
      </c>
      <c r="N196" s="74">
        <v>646263.25</v>
      </c>
      <c r="O196" s="75">
        <v>1244.7300000000002</v>
      </c>
      <c r="P196" s="76">
        <f t="shared" si="418"/>
        <v>519.19954528291271</v>
      </c>
      <c r="Q196" s="77">
        <f t="shared" si="419"/>
        <v>-0.31429951638231396</v>
      </c>
      <c r="R196" s="78">
        <f t="shared" si="420"/>
        <v>-0.28598269862998887</v>
      </c>
      <c r="S196" s="74">
        <v>942486.21</v>
      </c>
      <c r="T196" s="75">
        <v>1224.52</v>
      </c>
      <c r="U196" s="76">
        <v>769.67808610720931</v>
      </c>
      <c r="V196" s="77">
        <v>4.1296190434238045E-2</v>
      </c>
      <c r="W196" s="77">
        <v>0.1625801100343591</v>
      </c>
      <c r="X196" s="74">
        <v>905108.67</v>
      </c>
      <c r="Y196" s="75">
        <v>1211.2671111111108</v>
      </c>
      <c r="Z196" s="76">
        <v>747.24118379614242</v>
      </c>
      <c r="AA196" s="77">
        <v>0.11647398762646353</v>
      </c>
      <c r="AB196" s="77">
        <v>3.0341167839260923E-2</v>
      </c>
      <c r="AC196" s="74">
        <v>810684.96</v>
      </c>
      <c r="AD196" s="75">
        <v>1196.7711111111114</v>
      </c>
      <c r="AE196" s="76">
        <v>677.39349026175967</v>
      </c>
      <c r="AF196" s="77">
        <v>-7.7147180088193767E-2</v>
      </c>
      <c r="AG196" s="77">
        <v>0.36395543849507644</v>
      </c>
      <c r="AH196" s="74">
        <v>878455.31</v>
      </c>
      <c r="AI196" s="75">
        <v>1160.5</v>
      </c>
      <c r="AJ196" s="76">
        <f t="shared" si="421"/>
        <v>756.96278328306767</v>
      </c>
      <c r="AK196" s="77">
        <f t="shared" si="422"/>
        <v>0.47797721268861143</v>
      </c>
      <c r="AL196" s="78">
        <f t="shared" si="423"/>
        <v>1.2419500010782836</v>
      </c>
      <c r="AM196" s="74">
        <v>594363.23</v>
      </c>
      <c r="AN196" s="75">
        <v>1168.7033333333331</v>
      </c>
      <c r="AO196" s="76">
        <f t="shared" si="424"/>
        <v>508.56638553838877</v>
      </c>
      <c r="AP196" s="77">
        <f t="shared" si="425"/>
        <v>0.5169043080169804</v>
      </c>
      <c r="AQ196" s="78">
        <f t="shared" si="426"/>
        <v>0.28109585390482617</v>
      </c>
      <c r="AR196" s="74">
        <v>391826.45</v>
      </c>
      <c r="AS196" s="75">
        <v>1140.8800000000001</v>
      </c>
      <c r="AT196" s="79">
        <f t="shared" si="427"/>
        <v>343.44229892714395</v>
      </c>
      <c r="AU196" s="77">
        <f t="shared" si="428"/>
        <v>-0.15545374409307469</v>
      </c>
      <c r="AV196" s="78">
        <f t="shared" si="429"/>
        <v>-0.21710270549481872</v>
      </c>
      <c r="AW196" s="74">
        <v>463949.07</v>
      </c>
      <c r="AX196" s="75">
        <v>1132.25</v>
      </c>
      <c r="AY196" s="79">
        <f t="shared" si="430"/>
        <v>409.75850739677634</v>
      </c>
      <c r="AZ196" s="78">
        <f t="shared" si="431"/>
        <v>-7.2996548111555606E-2</v>
      </c>
      <c r="BA196" s="74">
        <v>500482.57</v>
      </c>
    </row>
    <row r="197" spans="1:56">
      <c r="A197" s="62"/>
      <c r="B197" s="73" t="s">
        <v>327</v>
      </c>
      <c r="C197" s="73" t="s">
        <v>328</v>
      </c>
      <c r="D197" s="74">
        <v>188909.87</v>
      </c>
      <c r="E197" s="75">
        <v>240.54</v>
      </c>
      <c r="F197" s="76">
        <f t="shared" si="412"/>
        <v>785.35740417394197</v>
      </c>
      <c r="G197" s="77">
        <f t="shared" si="413"/>
        <v>0.12836618126957436</v>
      </c>
      <c r="H197" s="77">
        <f t="shared" si="414"/>
        <v>1.2329373317332044</v>
      </c>
      <c r="I197" s="74">
        <v>167418.94</v>
      </c>
      <c r="J197" s="75">
        <v>233.60000000000002</v>
      </c>
      <c r="K197" s="76">
        <f t="shared" si="415"/>
        <v>716.69066780821913</v>
      </c>
      <c r="L197" s="77">
        <f t="shared" si="416"/>
        <v>0.97891196031843886</v>
      </c>
      <c r="M197" s="77">
        <f t="shared" si="417"/>
        <v>-8.4405096370870746E-3</v>
      </c>
      <c r="N197" s="74">
        <v>84601.51</v>
      </c>
      <c r="O197" s="75">
        <v>218.70999999999998</v>
      </c>
      <c r="P197" s="76">
        <f t="shared" si="418"/>
        <v>386.82049289012849</v>
      </c>
      <c r="Q197" s="77">
        <f t="shared" si="419"/>
        <v>-0.49893703699514003</v>
      </c>
      <c r="R197" s="78">
        <f t="shared" si="420"/>
        <v>1.5317430320702674</v>
      </c>
      <c r="S197" s="74">
        <v>168844.07</v>
      </c>
      <c r="T197" s="75">
        <v>264.01</v>
      </c>
      <c r="U197" s="76">
        <v>639.53664633915389</v>
      </c>
      <c r="V197" s="77">
        <v>4.0527443036050368</v>
      </c>
      <c r="W197" s="77">
        <v>2.8393547110775588</v>
      </c>
      <c r="X197" s="74">
        <v>33416.31</v>
      </c>
      <c r="Y197" s="75">
        <v>300.4805555555555</v>
      </c>
      <c r="Z197" s="76">
        <v>111.20955876235291</v>
      </c>
      <c r="AA197" s="77">
        <v>-0.24014466587231564</v>
      </c>
      <c r="AB197" s="77">
        <v>-0.86383229719132271</v>
      </c>
      <c r="AC197" s="74">
        <v>43977.2</v>
      </c>
      <c r="AD197" s="75">
        <v>316.75166666666667</v>
      </c>
      <c r="AE197" s="76">
        <v>138.83810135174241</v>
      </c>
      <c r="AF197" s="77">
        <v>-0.82079785889112933</v>
      </c>
      <c r="AG197" s="77">
        <v>-0.85380906321179328</v>
      </c>
      <c r="AH197" s="74">
        <v>245405.55</v>
      </c>
      <c r="AI197" s="75">
        <v>313.74999999999994</v>
      </c>
      <c r="AJ197" s="76">
        <f t="shared" si="421"/>
        <v>782.1690836653388</v>
      </c>
      <c r="AK197" s="77">
        <f t="shared" si="422"/>
        <v>-0.18421210883082387</v>
      </c>
      <c r="AL197" s="78">
        <f t="shared" si="423"/>
        <v>-4.7285113203766861E-2</v>
      </c>
      <c r="AM197" s="74">
        <v>300820.28999999998</v>
      </c>
      <c r="AN197" s="75">
        <v>323.98222222222222</v>
      </c>
      <c r="AO197" s="76">
        <f t="shared" si="424"/>
        <v>928.50863216088669</v>
      </c>
      <c r="AP197" s="77">
        <f t="shared" si="425"/>
        <v>0.16784632023750082</v>
      </c>
      <c r="AQ197" s="78">
        <f t="shared" si="426"/>
        <v>0.46555707898902665</v>
      </c>
      <c r="AR197" s="74">
        <v>257585.51</v>
      </c>
      <c r="AS197" s="75">
        <v>336.49</v>
      </c>
      <c r="AT197" s="79">
        <f t="shared" si="427"/>
        <v>765.50717703349278</v>
      </c>
      <c r="AU197" s="77">
        <f t="shared" si="428"/>
        <v>0.25492288976085609</v>
      </c>
      <c r="AV197" s="78">
        <f t="shared" si="429"/>
        <v>-2.8884543673529939E-2</v>
      </c>
      <c r="AW197" s="74">
        <v>205260.03</v>
      </c>
      <c r="AX197" s="75">
        <v>339.18</v>
      </c>
      <c r="AY197" s="79">
        <f t="shared" si="430"/>
        <v>605.16548735184858</v>
      </c>
      <c r="AZ197" s="78">
        <f t="shared" si="431"/>
        <v>-0.22615527675048597</v>
      </c>
      <c r="BA197" s="74">
        <v>265247.05</v>
      </c>
    </row>
    <row r="198" spans="1:56" s="82" customFormat="1">
      <c r="A198" s="80"/>
      <c r="B198" s="59"/>
      <c r="C198" s="59" t="s">
        <v>55</v>
      </c>
      <c r="D198" s="47">
        <f>SUM(D188:D197)</f>
        <v>7917815.6900000004</v>
      </c>
      <c r="E198" s="54">
        <f>SUM(E188:E197)</f>
        <v>3026.4299999999994</v>
      </c>
      <c r="F198" s="49">
        <f t="shared" si="412"/>
        <v>2616.2229722808729</v>
      </c>
      <c r="G198" s="55">
        <f t="shared" si="413"/>
        <v>0.17098790933198993</v>
      </c>
      <c r="H198" s="55">
        <f t="shared" si="414"/>
        <v>0.394712892372581</v>
      </c>
      <c r="I198" s="47">
        <f>SUM(I188:I197)</f>
        <v>6761654.5200000005</v>
      </c>
      <c r="J198" s="54">
        <f>SUM(J188:J197)</f>
        <v>3005.2400000000002</v>
      </c>
      <c r="K198" s="49">
        <f t="shared" si="415"/>
        <v>2249.9549187419307</v>
      </c>
      <c r="L198" s="55">
        <f t="shared" si="416"/>
        <v>0.19105661233361396</v>
      </c>
      <c r="M198" s="55">
        <f t="shared" si="417"/>
        <v>0.18032577720289114</v>
      </c>
      <c r="N198" s="47">
        <f>SUM(N188:N197)</f>
        <v>5677021.9399999995</v>
      </c>
      <c r="O198" s="54">
        <f>SUM(O188:O197)</f>
        <v>3014.87</v>
      </c>
      <c r="P198" s="49">
        <f t="shared" si="418"/>
        <v>1883.0072076076249</v>
      </c>
      <c r="Q198" s="55">
        <f t="shared" si="419"/>
        <v>-9.0095088844669713E-3</v>
      </c>
      <c r="R198" s="56">
        <f t="shared" si="420"/>
        <v>1.4204670256359653E-2</v>
      </c>
      <c r="S198" s="47">
        <f>SUM(S188:S197)</f>
        <v>5728634.1200000001</v>
      </c>
      <c r="T198" s="54">
        <f>SUM(T188:T197)</f>
        <v>3087.0599999999995</v>
      </c>
      <c r="U198" s="49">
        <f t="shared" ref="U198" si="432">S198/T198</f>
        <v>1855.6925100257206</v>
      </c>
      <c r="V198" s="55">
        <f t="shared" ref="V198" si="433">SUM(S198-X198)/ABS(X198)</f>
        <v>2.3425228949164798E-2</v>
      </c>
      <c r="W198" s="55">
        <f t="shared" ref="W198" si="434">SUM(S198-AC198)/ABS(AC198)</f>
        <v>1.5741803056710024E-2</v>
      </c>
      <c r="X198" s="47">
        <f>SUM(X188:X197)</f>
        <v>5597511.1399999997</v>
      </c>
      <c r="Y198" s="54">
        <f>SUM(Y188:Y197)</f>
        <v>3161.4502222222222</v>
      </c>
      <c r="Z198" s="49">
        <f t="shared" ref="Z198" si="435">X198/Y198</f>
        <v>1770.5517235901441</v>
      </c>
      <c r="AA198" s="55">
        <f t="shared" ref="AA198" si="436">SUM(X198-AC198)/ABS(AC198)</f>
        <v>-7.5075595902047319E-3</v>
      </c>
      <c r="AB198" s="55">
        <f t="shared" ref="AB198" si="437">SUM(X198-AH198)/ABS(AH198)</f>
        <v>-2.5523096593871877E-2</v>
      </c>
      <c r="AC198" s="47">
        <f>SUM(AC188:AC197)</f>
        <v>5639852.6699999999</v>
      </c>
      <c r="AD198" s="54">
        <f>SUM(AD188:AD197)</f>
        <v>3138.0516666666667</v>
      </c>
      <c r="AE198" s="49">
        <f t="shared" ref="AE198" si="438">AC198/AD198</f>
        <v>1797.2465940915567</v>
      </c>
      <c r="AF198" s="55">
        <f t="shared" ref="AF198" si="439">SUM(AC198-AH198)/ABS(AH198)</f>
        <v>-1.8151812820084171E-2</v>
      </c>
      <c r="AG198" s="55">
        <f t="shared" ref="AG198" si="440">SUM(AC198-AM198)/ABS(AM198)</f>
        <v>0.11787533054519346</v>
      </c>
      <c r="AH198" s="47">
        <f>SUM(AH188:AH197)</f>
        <v>5744118.8399999989</v>
      </c>
      <c r="AI198" s="54">
        <f>SUM(AI188:AI197)</f>
        <v>3109.92</v>
      </c>
      <c r="AJ198" s="49">
        <f t="shared" si="421"/>
        <v>1847.031061892267</v>
      </c>
      <c r="AK198" s="55">
        <f t="shared" si="422"/>
        <v>0.13854193055647182</v>
      </c>
      <c r="AL198" s="56">
        <f t="shared" si="423"/>
        <v>0.46016531174780478</v>
      </c>
      <c r="AM198" s="47">
        <f>SUM(AM188:AM197)</f>
        <v>5045153.53</v>
      </c>
      <c r="AN198" s="54">
        <f>SUM(AN188:AN197)</f>
        <v>3118.2911111111111</v>
      </c>
      <c r="AO198" s="49">
        <f t="shared" si="424"/>
        <v>1617.9225576544418</v>
      </c>
      <c r="AP198" s="55">
        <f t="shared" si="425"/>
        <v>0.28248707628548814</v>
      </c>
      <c r="AQ198" s="56">
        <f t="shared" si="426"/>
        <v>0.31627721222483529</v>
      </c>
      <c r="AR198" s="47">
        <f>SUM(AR188:AR197)</f>
        <v>3933882.55</v>
      </c>
      <c r="AS198" s="54">
        <f>SUM(AS188:AS197)</f>
        <v>3132.38</v>
      </c>
      <c r="AT198" s="81">
        <f t="shared" si="427"/>
        <v>1255.8765379679348</v>
      </c>
      <c r="AU198" s="55">
        <f t="shared" si="428"/>
        <v>2.6347350054563283E-2</v>
      </c>
      <c r="AV198" s="56">
        <f t="shared" si="429"/>
        <v>-4.7426844386577398E-2</v>
      </c>
      <c r="AW198" s="47">
        <f>SUM(AW188:AW197)</f>
        <v>3832895.8999999994</v>
      </c>
      <c r="AX198" s="54">
        <f>SUM(AX188:AX197)</f>
        <v>3129.1299999999997</v>
      </c>
      <c r="AY198" s="81">
        <f>AW198/AX198</f>
        <v>1224.9078497857231</v>
      </c>
      <c r="AZ198" s="56">
        <f t="shared" si="431"/>
        <v>-7.1880338013459721E-2</v>
      </c>
      <c r="BA198" s="47">
        <f>SUM(BA188:BA197)</f>
        <v>4129743.2399999998</v>
      </c>
    </row>
    <row r="199" spans="1:56" ht="4.5" customHeight="1">
      <c r="A199" s="62"/>
      <c r="C199" s="63"/>
      <c r="D199" s="64"/>
      <c r="E199" s="65"/>
      <c r="F199" s="66"/>
      <c r="G199" s="65"/>
      <c r="H199" s="65"/>
      <c r="I199" s="64"/>
      <c r="J199" s="65"/>
      <c r="K199" s="66"/>
      <c r="L199" s="65"/>
      <c r="M199" s="65"/>
      <c r="N199" s="64"/>
      <c r="O199" s="65"/>
      <c r="P199" s="66"/>
      <c r="Q199" s="65"/>
      <c r="R199" s="67"/>
      <c r="S199" s="64"/>
      <c r="T199" s="65"/>
      <c r="U199" s="66"/>
      <c r="V199" s="65"/>
      <c r="W199" s="65"/>
      <c r="X199" s="64"/>
      <c r="Y199" s="65"/>
      <c r="Z199" s="66"/>
      <c r="AA199" s="65"/>
      <c r="AB199" s="65"/>
      <c r="AC199" s="64"/>
      <c r="AD199" s="65"/>
      <c r="AE199" s="66"/>
      <c r="AF199" s="65"/>
      <c r="AG199" s="65"/>
      <c r="AH199" s="64"/>
      <c r="AI199" s="65"/>
      <c r="AJ199" s="66"/>
      <c r="AK199" s="65"/>
      <c r="AL199" s="67"/>
      <c r="AM199" s="64"/>
      <c r="AN199" s="65"/>
      <c r="AO199" s="66"/>
      <c r="AP199" s="65"/>
      <c r="AQ199" s="67"/>
      <c r="AR199" s="64"/>
      <c r="AS199" s="65"/>
      <c r="AT199" s="66"/>
      <c r="AU199" s="65"/>
      <c r="AV199" s="67"/>
      <c r="AW199" s="64"/>
      <c r="AX199" s="65"/>
      <c r="AY199" s="66"/>
      <c r="AZ199" s="68"/>
      <c r="BA199" s="64"/>
    </row>
    <row r="200" spans="1:56" ht="12.75">
      <c r="A200" s="80" t="s">
        <v>329</v>
      </c>
      <c r="B200" s="73"/>
      <c r="D200" s="83"/>
      <c r="E200" s="84"/>
      <c r="F200" s="85"/>
      <c r="G200" s="84"/>
      <c r="H200" s="84"/>
      <c r="I200" s="83"/>
      <c r="J200" s="84"/>
      <c r="K200" s="85"/>
      <c r="L200" s="84"/>
      <c r="M200" s="84"/>
      <c r="N200" s="83"/>
      <c r="O200" s="84"/>
      <c r="P200" s="85"/>
      <c r="Q200" s="84"/>
      <c r="R200" s="86"/>
      <c r="S200" s="83"/>
      <c r="T200" s="84"/>
      <c r="U200" s="85"/>
      <c r="V200" s="84"/>
      <c r="W200" s="84"/>
      <c r="X200" s="83"/>
      <c r="Y200" s="84"/>
      <c r="Z200" s="85"/>
      <c r="AA200" s="84"/>
      <c r="AB200" s="84"/>
      <c r="AC200" s="83"/>
      <c r="AD200" s="84"/>
      <c r="AE200" s="85"/>
      <c r="AF200" s="84"/>
      <c r="AG200" s="84"/>
      <c r="AH200" s="83"/>
      <c r="AI200" s="84"/>
      <c r="AJ200" s="85"/>
      <c r="AK200" s="84"/>
      <c r="AL200" s="86"/>
      <c r="AM200" s="83"/>
      <c r="AN200" s="84"/>
      <c r="AO200" s="85"/>
      <c r="AP200" s="84"/>
      <c r="AQ200" s="86"/>
      <c r="AR200" s="83"/>
      <c r="AS200" s="84"/>
      <c r="AT200" s="85"/>
      <c r="AU200" s="84"/>
      <c r="AV200" s="86"/>
      <c r="AW200" s="83"/>
      <c r="AX200" s="84"/>
      <c r="AY200" s="85"/>
      <c r="AZ200" s="87"/>
      <c r="BA200" s="83"/>
      <c r="BB200" s="84"/>
      <c r="BC200" s="84"/>
      <c r="BD200" s="84"/>
    </row>
    <row r="201" spans="1:56">
      <c r="A201" s="80"/>
      <c r="B201" s="73" t="s">
        <v>330</v>
      </c>
      <c r="C201" s="73" t="s">
        <v>331</v>
      </c>
      <c r="D201" s="74">
        <v>1245766.96</v>
      </c>
      <c r="E201" s="75">
        <v>793.39999999999986</v>
      </c>
      <c r="F201" s="76">
        <f t="shared" ref="F201:F214" si="441">D201/E201</f>
        <v>1570.1625409629446</v>
      </c>
      <c r="G201" s="77">
        <f t="shared" ref="G201:G214" si="442">SUM(D201-I201)/ABS(I201)</f>
        <v>0.42309381306521576</v>
      </c>
      <c r="H201" s="77">
        <f t="shared" ref="H201:H214" si="443">SUM(D201-N201)/ABS(N201)</f>
        <v>0.8049270657846137</v>
      </c>
      <c r="I201" s="74">
        <v>875393.42</v>
      </c>
      <c r="J201" s="75">
        <v>759.39999999999986</v>
      </c>
      <c r="K201" s="76">
        <f t="shared" ref="K201:K214" si="444">I201/J201</f>
        <v>1152.7435080326577</v>
      </c>
      <c r="L201" s="77">
        <f t="shared" ref="L201:L214" si="445">SUM(I201-N201)/ABS(N201)</f>
        <v>0.26831207416815589</v>
      </c>
      <c r="M201" s="77">
        <f t="shared" ref="M201:M214" si="446">SUM(I201-S201)/ABS(S201)</f>
        <v>4.9303918145144787E-2</v>
      </c>
      <c r="N201" s="74">
        <v>690203.49</v>
      </c>
      <c r="O201" s="75">
        <v>745.47</v>
      </c>
      <c r="P201" s="76">
        <f t="shared" ref="P201:P214" si="447">N201/O201</f>
        <v>925.86353575596604</v>
      </c>
      <c r="Q201" s="77">
        <f t="shared" ref="Q201:Q214" si="448">SUM(N201-S201)/ABS(S201)</f>
        <v>-0.17267686753408173</v>
      </c>
      <c r="R201" s="78">
        <f t="shared" ref="R201:R214" si="449">SUM(N201-X201)/ABS(X201)</f>
        <v>-0.29052149007455175</v>
      </c>
      <c r="S201" s="74">
        <v>834261.08</v>
      </c>
      <c r="T201" s="75">
        <v>761.32</v>
      </c>
      <c r="U201" s="76">
        <v>1095.80870067777</v>
      </c>
      <c r="V201" s="77">
        <v>-0.14244086490029892</v>
      </c>
      <c r="W201" s="77">
        <v>-8.6327554509899637E-2</v>
      </c>
      <c r="X201" s="74">
        <v>972832.13</v>
      </c>
      <c r="Y201" s="75">
        <v>741.5577777777778</v>
      </c>
      <c r="Z201" s="76">
        <v>1311.8763758574291</v>
      </c>
      <c r="AA201" s="77">
        <v>6.5433750389558232E-2</v>
      </c>
      <c r="AB201" s="77">
        <v>7.0197229140987749E-2</v>
      </c>
      <c r="AC201" s="74">
        <v>913085.52</v>
      </c>
      <c r="AD201" s="75">
        <v>749.10277777777787</v>
      </c>
      <c r="AE201" s="76">
        <v>1218.9055321736744</v>
      </c>
      <c r="AF201" s="77">
        <v>4.4709290931396074E-3</v>
      </c>
      <c r="AG201" s="77">
        <v>0.61895571710893305</v>
      </c>
      <c r="AH201" s="74">
        <v>909021.35</v>
      </c>
      <c r="AI201" s="75">
        <v>762.33000000000015</v>
      </c>
      <c r="AJ201" s="76">
        <f t="shared" ref="AJ201:AJ214" si="450">AH201/AI201</f>
        <v>1192.4249996720578</v>
      </c>
      <c r="AK201" s="77">
        <f t="shared" ref="AK201:AK214" si="451">SUM(AH201-AM201)/ABS(AM201)</f>
        <v>0.61174969849109018</v>
      </c>
      <c r="AL201" s="78">
        <f t="shared" ref="AL201:AL214" si="452">SUM(AH201-AR201)/ABS(AR201)</f>
        <v>1.3628620204948643</v>
      </c>
      <c r="AM201" s="74">
        <v>563996.6</v>
      </c>
      <c r="AN201" s="75">
        <v>749.67222222222222</v>
      </c>
      <c r="AO201" s="76">
        <f t="shared" ref="AO201:AO214" si="453">AM201/AN201</f>
        <v>752.32426023224957</v>
      </c>
      <c r="AP201" s="77">
        <f t="shared" ref="AP201:AP214" si="454">SUM(AM201-AR201)/ABS(AR201)</f>
        <v>0.46602293315578752</v>
      </c>
      <c r="AQ201" s="78">
        <f t="shared" ref="AQ201:AQ214" si="455">SUM(AM201-AW201)/ABS(AW201)</f>
        <v>0.36367769844247488</v>
      </c>
      <c r="AR201" s="74">
        <v>384711.99</v>
      </c>
      <c r="AS201" s="75">
        <v>749.87</v>
      </c>
      <c r="AT201" s="79">
        <f t="shared" ref="AT201:AT214" si="456">AR201/AS201</f>
        <v>513.03824662941577</v>
      </c>
      <c r="AU201" s="77">
        <f t="shared" ref="AU201:AU214" si="457">SUM(AR201-AW201)/ABS(AW201)</f>
        <v>-6.9811482752866916E-2</v>
      </c>
      <c r="AV201" s="78">
        <f t="shared" ref="AV201:AV214" si="458">SUM(AR201-BA201)/ABS(BA201)</f>
        <v>0.24039470470175864</v>
      </c>
      <c r="AW201" s="74">
        <v>413584.97</v>
      </c>
      <c r="AX201" s="75">
        <v>739.43</v>
      </c>
      <c r="AY201" s="79">
        <f t="shared" ref="AY201:AY213" si="459">AW201/AX201</f>
        <v>559.32944294929882</v>
      </c>
      <c r="AZ201" s="78">
        <f t="shared" ref="AZ201:AZ214" si="460">SUM(AW201-BA201)/ABS(BA201)</f>
        <v>0.33348744012952569</v>
      </c>
      <c r="BA201" s="74">
        <v>310152.88</v>
      </c>
    </row>
    <row r="202" spans="1:56">
      <c r="A202" s="62"/>
      <c r="B202" s="73" t="s">
        <v>332</v>
      </c>
      <c r="C202" s="73" t="s">
        <v>333</v>
      </c>
      <c r="D202" s="74">
        <v>280105.46999999997</v>
      </c>
      <c r="E202" s="75">
        <v>48.82</v>
      </c>
      <c r="F202" s="76">
        <f t="shared" si="441"/>
        <v>5737.5147480540754</v>
      </c>
      <c r="G202" s="77">
        <f t="shared" si="442"/>
        <v>0.45567320010900947</v>
      </c>
      <c r="H202" s="77">
        <f t="shared" si="443"/>
        <v>0.7746364109633006</v>
      </c>
      <c r="I202" s="74">
        <v>192423.32</v>
      </c>
      <c r="J202" s="75">
        <v>35.25</v>
      </c>
      <c r="K202" s="76">
        <f t="shared" si="444"/>
        <v>5458.8175886524823</v>
      </c>
      <c r="L202" s="77">
        <f t="shared" si="445"/>
        <v>0.2191173203095346</v>
      </c>
      <c r="M202" s="77">
        <f t="shared" si="446"/>
        <v>0.33496525313708297</v>
      </c>
      <c r="N202" s="74">
        <v>157838.23000000001</v>
      </c>
      <c r="O202" s="75">
        <v>42.6</v>
      </c>
      <c r="P202" s="76">
        <f t="shared" si="447"/>
        <v>3705.1227699530518</v>
      </c>
      <c r="Q202" s="77">
        <f t="shared" si="448"/>
        <v>9.5026074109204287E-2</v>
      </c>
      <c r="R202" s="78">
        <f t="shared" si="449"/>
        <v>-8.8448408483184499E-2</v>
      </c>
      <c r="S202" s="74">
        <v>144141.07</v>
      </c>
      <c r="T202" s="75">
        <v>45.400000000000006</v>
      </c>
      <c r="U202" s="76">
        <v>3174.9134361233478</v>
      </c>
      <c r="V202" s="77">
        <v>-0.16755261534903992</v>
      </c>
      <c r="W202" s="77">
        <v>8.5335304300867207E-2</v>
      </c>
      <c r="X202" s="74">
        <v>173153.37</v>
      </c>
      <c r="Y202" s="75">
        <v>27.78</v>
      </c>
      <c r="Z202" s="76">
        <v>6233.0226781857446</v>
      </c>
      <c r="AA202" s="77">
        <v>0.3037884727765004</v>
      </c>
      <c r="AB202" s="77">
        <v>0.62395252880079799</v>
      </c>
      <c r="AC202" s="74">
        <v>132807.87</v>
      </c>
      <c r="AD202" s="75">
        <v>31.472222222222221</v>
      </c>
      <c r="AE202" s="76">
        <v>4219.8440600176518</v>
      </c>
      <c r="AF202" s="77">
        <v>0.24556441685857822</v>
      </c>
      <c r="AG202" s="77">
        <v>2.9883644560484552</v>
      </c>
      <c r="AH202" s="74">
        <v>106624.65</v>
      </c>
      <c r="AI202" s="75">
        <v>39.049999999999997</v>
      </c>
      <c r="AJ202" s="76">
        <f t="shared" si="450"/>
        <v>2730.4647887323945</v>
      </c>
      <c r="AK202" s="77">
        <f t="shared" si="451"/>
        <v>2.2020539460395452</v>
      </c>
      <c r="AL202" s="78">
        <f t="shared" si="452"/>
        <v>3.2900424225710756</v>
      </c>
      <c r="AM202" s="74">
        <v>33298.83</v>
      </c>
      <c r="AN202" s="75">
        <v>37.67</v>
      </c>
      <c r="AO202" s="76">
        <f t="shared" si="453"/>
        <v>883.96150783116536</v>
      </c>
      <c r="AP202" s="77">
        <f t="shared" si="454"/>
        <v>1.7151792134556356</v>
      </c>
      <c r="AQ202" s="78">
        <f t="shared" si="455"/>
        <v>7.3460188290898003</v>
      </c>
      <c r="AR202" s="74">
        <v>-46560.12</v>
      </c>
      <c r="AS202" s="75">
        <v>46.97</v>
      </c>
      <c r="AT202" s="79">
        <f t="shared" si="456"/>
        <v>-991.27357888013637</v>
      </c>
      <c r="AU202" s="77">
        <f t="shared" si="457"/>
        <v>-7.8733267266351588</v>
      </c>
      <c r="AV202" s="78">
        <f t="shared" si="458"/>
        <v>-2.1350827930570953</v>
      </c>
      <c r="AW202" s="74">
        <v>-5247.2</v>
      </c>
      <c r="AX202" s="75">
        <v>43.12</v>
      </c>
      <c r="AY202" s="79">
        <f t="shared" si="459"/>
        <v>-121.68831168831169</v>
      </c>
      <c r="AZ202" s="78">
        <f t="shared" si="460"/>
        <v>-1.1279207706451182</v>
      </c>
      <c r="BA202" s="74">
        <v>41019.14</v>
      </c>
    </row>
    <row r="203" spans="1:56">
      <c r="A203" s="62"/>
      <c r="B203" s="73" t="s">
        <v>334</v>
      </c>
      <c r="C203" s="73" t="s">
        <v>335</v>
      </c>
      <c r="D203" s="74">
        <v>1422410.93</v>
      </c>
      <c r="E203" s="75">
        <v>523.23000000000013</v>
      </c>
      <c r="F203" s="76">
        <f t="shared" si="441"/>
        <v>2718.5194465149161</v>
      </c>
      <c r="G203" s="77">
        <f t="shared" si="442"/>
        <v>0.24748618424490895</v>
      </c>
      <c r="H203" s="77">
        <f t="shared" si="443"/>
        <v>0.51780014614049452</v>
      </c>
      <c r="I203" s="74">
        <v>1140221.79</v>
      </c>
      <c r="J203" s="75">
        <v>520.73</v>
      </c>
      <c r="K203" s="76">
        <f t="shared" si="444"/>
        <v>2189.6602653966547</v>
      </c>
      <c r="L203" s="77">
        <f t="shared" si="445"/>
        <v>0.21668693834810199</v>
      </c>
      <c r="M203" s="77">
        <f t="shared" si="446"/>
        <v>0.61756866456270432</v>
      </c>
      <c r="N203" s="74">
        <v>937152.98</v>
      </c>
      <c r="O203" s="75">
        <v>533.5</v>
      </c>
      <c r="P203" s="76">
        <f t="shared" si="447"/>
        <v>1756.6128959700093</v>
      </c>
      <c r="Q203" s="77">
        <f t="shared" si="448"/>
        <v>0.32948633997738164</v>
      </c>
      <c r="R203" s="78">
        <f t="shared" si="449"/>
        <v>0.40312417709046189</v>
      </c>
      <c r="S203" s="74">
        <v>704898.54</v>
      </c>
      <c r="T203" s="75">
        <v>517.54000000000008</v>
      </c>
      <c r="U203" s="76">
        <v>1362.0175058932641</v>
      </c>
      <c r="V203" s="77">
        <v>5.5388186323398467E-2</v>
      </c>
      <c r="W203" s="77">
        <v>7.1518953543514702E-2</v>
      </c>
      <c r="X203" s="74">
        <v>667904.52</v>
      </c>
      <c r="Y203" s="75">
        <v>553.0967777777779</v>
      </c>
      <c r="Z203" s="76">
        <v>1207.5726108611491</v>
      </c>
      <c r="AA203" s="77">
        <v>1.5284202939877662E-2</v>
      </c>
      <c r="AB203" s="77">
        <v>-0.17952844075576374</v>
      </c>
      <c r="AC203" s="74">
        <v>657849.81000000006</v>
      </c>
      <c r="AD203" s="75">
        <v>563.80944444444469</v>
      </c>
      <c r="AE203" s="76">
        <v>1166.7945907650039</v>
      </c>
      <c r="AF203" s="77">
        <v>-0.19187991217782954</v>
      </c>
      <c r="AG203" s="77">
        <v>-0.36722638203410651</v>
      </c>
      <c r="AH203" s="74">
        <v>814049.57</v>
      </c>
      <c r="AI203" s="75">
        <v>585.70000000000005</v>
      </c>
      <c r="AJ203" s="76">
        <f t="shared" si="450"/>
        <v>1389.8746286494791</v>
      </c>
      <c r="AK203" s="77">
        <f t="shared" si="451"/>
        <v>-0.21698070930129207</v>
      </c>
      <c r="AL203" s="78">
        <f t="shared" si="452"/>
        <v>-5.178284139429206E-2</v>
      </c>
      <c r="AM203" s="74">
        <v>1039629.01</v>
      </c>
      <c r="AN203" s="75">
        <v>614.98666666666668</v>
      </c>
      <c r="AO203" s="76">
        <f t="shared" si="453"/>
        <v>1690.4903249934957</v>
      </c>
      <c r="AP203" s="77">
        <f t="shared" si="454"/>
        <v>0.21097547642739398</v>
      </c>
      <c r="AQ203" s="78">
        <f t="shared" si="455"/>
        <v>0.67625330176488463</v>
      </c>
      <c r="AR203" s="74">
        <v>858505.42</v>
      </c>
      <c r="AS203" s="75">
        <v>623.62</v>
      </c>
      <c r="AT203" s="79">
        <f t="shared" si="456"/>
        <v>1376.6483114717296</v>
      </c>
      <c r="AU203" s="77">
        <f t="shared" si="457"/>
        <v>0.38421738044617387</v>
      </c>
      <c r="AV203" s="78">
        <f t="shared" si="458"/>
        <v>0.73982975108330828</v>
      </c>
      <c r="AW203" s="74">
        <v>620209.97</v>
      </c>
      <c r="AX203" s="75">
        <v>647.47</v>
      </c>
      <c r="AY203" s="79">
        <f t="shared" si="459"/>
        <v>957.89761687800194</v>
      </c>
      <c r="AZ203" s="78">
        <f t="shared" si="460"/>
        <v>0.25690500326076682</v>
      </c>
      <c r="BA203" s="74">
        <v>493442.2</v>
      </c>
    </row>
    <row r="204" spans="1:56">
      <c r="A204" s="62"/>
      <c r="B204" s="73" t="s">
        <v>336</v>
      </c>
      <c r="C204" s="73" t="s">
        <v>337</v>
      </c>
      <c r="D204" s="74">
        <v>868101.18</v>
      </c>
      <c r="E204" s="75">
        <v>319.44000000000005</v>
      </c>
      <c r="F204" s="76">
        <f t="shared" si="441"/>
        <v>2717.571938392186</v>
      </c>
      <c r="G204" s="77">
        <f t="shared" si="442"/>
        <v>-1.1040288735286818E-2</v>
      </c>
      <c r="H204" s="77">
        <f t="shared" si="443"/>
        <v>0.40013891694619819</v>
      </c>
      <c r="I204" s="74">
        <v>877792.26</v>
      </c>
      <c r="J204" s="75">
        <v>313.29000000000008</v>
      </c>
      <c r="K204" s="76">
        <f t="shared" si="444"/>
        <v>2801.8521497653924</v>
      </c>
      <c r="L204" s="77">
        <f t="shared" si="445"/>
        <v>0.41576942012698975</v>
      </c>
      <c r="M204" s="77">
        <f t="shared" si="446"/>
        <v>2.228774482790127</v>
      </c>
      <c r="N204" s="74">
        <v>620010.75</v>
      </c>
      <c r="O204" s="75">
        <v>302.27</v>
      </c>
      <c r="P204" s="76">
        <f t="shared" si="447"/>
        <v>2051.1818903629205</v>
      </c>
      <c r="Q204" s="77">
        <f t="shared" si="448"/>
        <v>1.2805793350872889</v>
      </c>
      <c r="R204" s="78">
        <f t="shared" si="449"/>
        <v>1.1380242818794066</v>
      </c>
      <c r="S204" s="74">
        <v>271865.46000000002</v>
      </c>
      <c r="T204" s="75">
        <v>292.93000000000006</v>
      </c>
      <c r="U204" s="76">
        <v>928.09019219608763</v>
      </c>
      <c r="V204" s="77">
        <v>-6.250826314815576E-2</v>
      </c>
      <c r="W204" s="77">
        <v>-0.40567487120262918</v>
      </c>
      <c r="X204" s="74">
        <v>289992.38</v>
      </c>
      <c r="Y204" s="75">
        <v>289.93244444444451</v>
      </c>
      <c r="Z204" s="76">
        <v>1000.2067224855443</v>
      </c>
      <c r="AA204" s="77">
        <v>-0.36604760827743221</v>
      </c>
      <c r="AB204" s="77">
        <v>-0.63929658946834544</v>
      </c>
      <c r="AC204" s="74">
        <v>457435.58</v>
      </c>
      <c r="AD204" s="75">
        <v>290.58499999999992</v>
      </c>
      <c r="AE204" s="76">
        <v>1574.188550682245</v>
      </c>
      <c r="AF204" s="77">
        <v>-0.43102445035098669</v>
      </c>
      <c r="AG204" s="77">
        <v>-0.48307065462043008</v>
      </c>
      <c r="AH204" s="74">
        <v>803963.51</v>
      </c>
      <c r="AI204" s="75">
        <v>315.97000000000003</v>
      </c>
      <c r="AJ204" s="76">
        <f t="shared" si="450"/>
        <v>2544.4298825837895</v>
      </c>
      <c r="AK204" s="77">
        <f t="shared" si="451"/>
        <v>-9.147353397092263E-2</v>
      </c>
      <c r="AL204" s="78">
        <f t="shared" si="452"/>
        <v>0.31511773880563182</v>
      </c>
      <c r="AM204" s="74">
        <v>884909.29</v>
      </c>
      <c r="AN204" s="75">
        <v>345.97111111111116</v>
      </c>
      <c r="AO204" s="76">
        <f t="shared" si="453"/>
        <v>2557.754857502553</v>
      </c>
      <c r="AP204" s="77">
        <f t="shared" si="454"/>
        <v>0.44752826470059209</v>
      </c>
      <c r="AQ204" s="78">
        <f t="shared" si="455"/>
        <v>15.199925930373819</v>
      </c>
      <c r="AR204" s="74">
        <v>611324.36</v>
      </c>
      <c r="AS204" s="75">
        <v>386.18</v>
      </c>
      <c r="AT204" s="79">
        <f t="shared" si="456"/>
        <v>1583.0036770417939</v>
      </c>
      <c r="AU204" s="77">
        <f t="shared" si="457"/>
        <v>10.191440143467336</v>
      </c>
      <c r="AV204" s="78">
        <f t="shared" si="458"/>
        <v>4.2893093527324364</v>
      </c>
      <c r="AW204" s="74">
        <v>54624.28</v>
      </c>
      <c r="AX204" s="75">
        <v>383.67</v>
      </c>
      <c r="AY204" s="79">
        <f t="shared" si="459"/>
        <v>142.37308103317955</v>
      </c>
      <c r="AZ204" s="78">
        <f t="shared" si="460"/>
        <v>1.2939129647807186</v>
      </c>
      <c r="BA204" s="74">
        <v>-185851.89</v>
      </c>
    </row>
    <row r="205" spans="1:56">
      <c r="A205" s="62"/>
      <c r="B205" s="73" t="s">
        <v>338</v>
      </c>
      <c r="C205" s="73" t="s">
        <v>339</v>
      </c>
      <c r="D205" s="74">
        <v>1225155.49</v>
      </c>
      <c r="E205" s="75">
        <v>616.99</v>
      </c>
      <c r="F205" s="76">
        <f t="shared" si="441"/>
        <v>1985.6974829413766</v>
      </c>
      <c r="G205" s="77">
        <f t="shared" si="442"/>
        <v>0.13808055944915484</v>
      </c>
      <c r="H205" s="77">
        <f t="shared" si="443"/>
        <v>0.24908209470276457</v>
      </c>
      <c r="I205" s="74">
        <v>1076510.3400000001</v>
      </c>
      <c r="J205" s="75">
        <v>591.67999999999995</v>
      </c>
      <c r="K205" s="76">
        <f t="shared" si="444"/>
        <v>1819.4130949161713</v>
      </c>
      <c r="L205" s="77">
        <f t="shared" si="445"/>
        <v>9.7533987670728545E-2</v>
      </c>
      <c r="M205" s="77">
        <f t="shared" si="446"/>
        <v>0.30646567474936204</v>
      </c>
      <c r="N205" s="74">
        <v>980844.65</v>
      </c>
      <c r="O205" s="75">
        <v>573.17000000000007</v>
      </c>
      <c r="P205" s="76">
        <f t="shared" si="447"/>
        <v>1711.2630633145488</v>
      </c>
      <c r="Q205" s="77">
        <f t="shared" si="448"/>
        <v>0.19036466243933317</v>
      </c>
      <c r="R205" s="78">
        <f t="shared" si="449"/>
        <v>1.3961955628719362</v>
      </c>
      <c r="S205" s="74">
        <v>823986.7</v>
      </c>
      <c r="T205" s="75">
        <v>555.73</v>
      </c>
      <c r="U205" s="76">
        <v>1482.7104889064833</v>
      </c>
      <c r="V205" s="77">
        <v>1.01299285713134</v>
      </c>
      <c r="W205" s="77">
        <v>1.40788176712269</v>
      </c>
      <c r="X205" s="74">
        <v>409334.14</v>
      </c>
      <c r="Y205" s="75">
        <v>598.43088888888894</v>
      </c>
      <c r="Z205" s="76">
        <v>684.012385724296</v>
      </c>
      <c r="AA205" s="77">
        <v>0.19617005027732451</v>
      </c>
      <c r="AB205" s="77">
        <v>0.22333100821204149</v>
      </c>
      <c r="AC205" s="74">
        <v>342203.97</v>
      </c>
      <c r="AD205" s="75">
        <v>589.12777777777762</v>
      </c>
      <c r="AE205" s="76">
        <v>580.86544703563663</v>
      </c>
      <c r="AF205" s="77">
        <v>2.2706602567435868E-2</v>
      </c>
      <c r="AG205" s="77">
        <v>6.1068266299991521E-2</v>
      </c>
      <c r="AH205" s="74">
        <v>334606.2</v>
      </c>
      <c r="AI205" s="75">
        <v>581.76</v>
      </c>
      <c r="AJ205" s="76">
        <f t="shared" si="450"/>
        <v>575.1619224422443</v>
      </c>
      <c r="AK205" s="77">
        <f t="shared" si="451"/>
        <v>3.7509940423041455E-2</v>
      </c>
      <c r="AL205" s="78">
        <f t="shared" si="452"/>
        <v>-0.27044903705635959</v>
      </c>
      <c r="AM205" s="74">
        <v>322508.90999999997</v>
      </c>
      <c r="AN205" s="75">
        <v>575.70444444444445</v>
      </c>
      <c r="AO205" s="76">
        <f t="shared" si="453"/>
        <v>560.19874974427455</v>
      </c>
      <c r="AP205" s="77">
        <f t="shared" si="454"/>
        <v>-0.29682508618069892</v>
      </c>
      <c r="AQ205" s="78">
        <f t="shared" si="455"/>
        <v>0.4570693492989385</v>
      </c>
      <c r="AR205" s="74">
        <v>458646.78</v>
      </c>
      <c r="AS205" s="75">
        <v>582.71999999999991</v>
      </c>
      <c r="AT205" s="79">
        <f t="shared" si="456"/>
        <v>787.07918039538731</v>
      </c>
      <c r="AU205" s="77">
        <f t="shared" si="457"/>
        <v>1.0721293104511547</v>
      </c>
      <c r="AV205" s="78">
        <f t="shared" si="458"/>
        <v>1.0458677263293585</v>
      </c>
      <c r="AW205" s="74">
        <v>221340.81</v>
      </c>
      <c r="AX205" s="75">
        <v>575.03</v>
      </c>
      <c r="AY205" s="79">
        <f t="shared" si="459"/>
        <v>384.92045632401789</v>
      </c>
      <c r="AZ205" s="78">
        <f t="shared" si="460"/>
        <v>-1.2673718763274652E-2</v>
      </c>
      <c r="BA205" s="74">
        <v>224182.03</v>
      </c>
    </row>
    <row r="206" spans="1:56">
      <c r="A206" s="62"/>
      <c r="B206" s="73" t="s">
        <v>340</v>
      </c>
      <c r="C206" s="73" t="s">
        <v>341</v>
      </c>
      <c r="D206" s="74">
        <v>1082622.19</v>
      </c>
      <c r="E206" s="75">
        <v>670.18</v>
      </c>
      <c r="F206" s="76">
        <f t="shared" si="441"/>
        <v>1615.4200214867649</v>
      </c>
      <c r="G206" s="77">
        <f t="shared" si="442"/>
        <v>2.2419038627542388E-2</v>
      </c>
      <c r="H206" s="77">
        <f t="shared" si="443"/>
        <v>0.1608952130824739</v>
      </c>
      <c r="I206" s="74">
        <v>1058883.05</v>
      </c>
      <c r="J206" s="75">
        <v>661.39</v>
      </c>
      <c r="K206" s="76">
        <f t="shared" si="444"/>
        <v>1600.9964619967041</v>
      </c>
      <c r="L206" s="77">
        <f t="shared" si="445"/>
        <v>0.13543974556735253</v>
      </c>
      <c r="M206" s="77">
        <f t="shared" si="446"/>
        <v>0.75177497234156343</v>
      </c>
      <c r="N206" s="74">
        <v>932575.29</v>
      </c>
      <c r="O206" s="75">
        <v>674.66</v>
      </c>
      <c r="P206" s="76">
        <f t="shared" si="447"/>
        <v>1382.2892864553999</v>
      </c>
      <c r="Q206" s="77">
        <f t="shared" si="448"/>
        <v>0.54281632220496445</v>
      </c>
      <c r="R206" s="78">
        <f t="shared" si="449"/>
        <v>4.0547190578690197E-2</v>
      </c>
      <c r="S206" s="74">
        <v>604462.93999999994</v>
      </c>
      <c r="T206" s="75">
        <v>671.58</v>
      </c>
      <c r="U206" s="76">
        <v>900.06096071949719</v>
      </c>
      <c r="V206" s="77">
        <v>-0.32555342097265383</v>
      </c>
      <c r="W206" s="77">
        <v>-0.27859770463762057</v>
      </c>
      <c r="X206" s="74">
        <v>896235.46</v>
      </c>
      <c r="Y206" s="75">
        <v>717.0007777777779</v>
      </c>
      <c r="Z206" s="76">
        <v>1249.9783651249718</v>
      </c>
      <c r="AA206" s="77">
        <v>6.9621105355372179E-2</v>
      </c>
      <c r="AB206" s="77">
        <v>7.1023047654636504E-2</v>
      </c>
      <c r="AC206" s="74">
        <v>837899.94</v>
      </c>
      <c r="AD206" s="75">
        <v>750.29333333333352</v>
      </c>
      <c r="AE206" s="76">
        <v>1116.763141526869</v>
      </c>
      <c r="AF206" s="77">
        <v>1.3106905728066641E-3</v>
      </c>
      <c r="AG206" s="77">
        <v>-5.6567322151442868E-2</v>
      </c>
      <c r="AH206" s="74">
        <v>836803.15</v>
      </c>
      <c r="AI206" s="75">
        <v>752.13</v>
      </c>
      <c r="AJ206" s="76">
        <f t="shared" si="450"/>
        <v>1112.5778123462699</v>
      </c>
      <c r="AK206" s="77">
        <f t="shared" si="451"/>
        <v>-5.7802251857652712E-2</v>
      </c>
      <c r="AL206" s="78">
        <f t="shared" si="452"/>
        <v>3.4354825130500756E-3</v>
      </c>
      <c r="AM206" s="74">
        <v>888139.62</v>
      </c>
      <c r="AN206" s="75">
        <v>747.14222222222224</v>
      </c>
      <c r="AO206" s="76">
        <f t="shared" si="453"/>
        <v>1188.7156067266681</v>
      </c>
      <c r="AP206" s="77">
        <f t="shared" si="454"/>
        <v>6.499456668352277E-2</v>
      </c>
      <c r="AQ206" s="78">
        <f t="shared" si="455"/>
        <v>0.44380032389364255</v>
      </c>
      <c r="AR206" s="74">
        <v>833938.17</v>
      </c>
      <c r="AS206" s="75">
        <v>790.13</v>
      </c>
      <c r="AT206" s="79">
        <f t="shared" si="456"/>
        <v>1055.4442560085049</v>
      </c>
      <c r="AU206" s="77">
        <f t="shared" si="457"/>
        <v>0.35568797162012838</v>
      </c>
      <c r="AV206" s="78">
        <f t="shared" si="458"/>
        <v>0.4807165253309103</v>
      </c>
      <c r="AW206" s="74">
        <v>615140.19999999995</v>
      </c>
      <c r="AX206" s="75">
        <v>768.89</v>
      </c>
      <c r="AY206" s="79">
        <f t="shared" si="459"/>
        <v>800.03667624757759</v>
      </c>
      <c r="AZ206" s="78">
        <f t="shared" si="460"/>
        <v>9.2225170045113908E-2</v>
      </c>
      <c r="BA206" s="74">
        <v>563199.06999999995</v>
      </c>
    </row>
    <row r="207" spans="1:56">
      <c r="A207" s="62"/>
      <c r="B207" s="73" t="s">
        <v>342</v>
      </c>
      <c r="C207" s="73" t="s">
        <v>343</v>
      </c>
      <c r="D207" s="74">
        <v>243344.28</v>
      </c>
      <c r="E207" s="75">
        <v>92.749999999999986</v>
      </c>
      <c r="F207" s="76">
        <f t="shared" si="441"/>
        <v>2623.658005390836</v>
      </c>
      <c r="G207" s="77">
        <f t="shared" si="442"/>
        <v>2.761956182808623</v>
      </c>
      <c r="H207" s="77">
        <f t="shared" si="443"/>
        <v>0.8115150748619594</v>
      </c>
      <c r="I207" s="74">
        <v>64685.57</v>
      </c>
      <c r="J207" s="75">
        <v>90.58</v>
      </c>
      <c r="K207" s="76">
        <f t="shared" si="444"/>
        <v>714.12640759549572</v>
      </c>
      <c r="L207" s="77">
        <f t="shared" si="445"/>
        <v>-0.51846460010879014</v>
      </c>
      <c r="M207" s="77">
        <f t="shared" si="446"/>
        <v>-0.75642721848848915</v>
      </c>
      <c r="N207" s="74">
        <v>134331.91</v>
      </c>
      <c r="O207" s="75">
        <v>90.340000000000018</v>
      </c>
      <c r="P207" s="76">
        <f t="shared" si="447"/>
        <v>1486.9593756918307</v>
      </c>
      <c r="Q207" s="77">
        <f t="shared" si="448"/>
        <v>-0.49417471370424754</v>
      </c>
      <c r="R207" s="78">
        <f t="shared" si="449"/>
        <v>-0.39864872698928472</v>
      </c>
      <c r="S207" s="74">
        <v>265569.78000000003</v>
      </c>
      <c r="T207" s="75">
        <v>88.690000000000012</v>
      </c>
      <c r="U207" s="76">
        <v>2994.3599052880818</v>
      </c>
      <c r="V207" s="77">
        <v>0.18885174249495604</v>
      </c>
      <c r="W207" s="77">
        <v>9.6496703137175732E-2</v>
      </c>
      <c r="X207" s="74">
        <v>223383.43</v>
      </c>
      <c r="Y207" s="75">
        <v>81.649999999999991</v>
      </c>
      <c r="Z207" s="76">
        <v>2735.8656460502143</v>
      </c>
      <c r="AA207" s="77">
        <v>-7.7684236020852823E-2</v>
      </c>
      <c r="AB207" s="77">
        <v>-0.15623326222604439</v>
      </c>
      <c r="AC207" s="74">
        <v>242198.43</v>
      </c>
      <c r="AD207" s="75">
        <v>77.805555555555557</v>
      </c>
      <c r="AE207" s="76">
        <v>3112.8680756872545</v>
      </c>
      <c r="AF207" s="77">
        <v>-8.516500451679096E-2</v>
      </c>
      <c r="AG207" s="77">
        <v>2.3065762730249809E-2</v>
      </c>
      <c r="AH207" s="74">
        <v>264745.48</v>
      </c>
      <c r="AI207" s="75">
        <v>83.64</v>
      </c>
      <c r="AJ207" s="76">
        <f t="shared" si="450"/>
        <v>3165.2974653275942</v>
      </c>
      <c r="AK207" s="77">
        <f t="shared" si="451"/>
        <v>0.11830632603847219</v>
      </c>
      <c r="AL207" s="78">
        <f t="shared" si="452"/>
        <v>0.16974885472010223</v>
      </c>
      <c r="AM207" s="74">
        <v>236737.89</v>
      </c>
      <c r="AN207" s="75">
        <v>73.820000000000007</v>
      </c>
      <c r="AO207" s="76">
        <f t="shared" si="453"/>
        <v>3206.9613925765375</v>
      </c>
      <c r="AP207" s="77">
        <f t="shared" si="454"/>
        <v>4.6000391381010849E-2</v>
      </c>
      <c r="AQ207" s="78">
        <f t="shared" si="455"/>
        <v>-4.6068408070057527E-2</v>
      </c>
      <c r="AR207" s="74">
        <v>226326.77</v>
      </c>
      <c r="AS207" s="75">
        <v>67.739999999999995</v>
      </c>
      <c r="AT207" s="79">
        <f t="shared" si="456"/>
        <v>3341.1096840862119</v>
      </c>
      <c r="AU207" s="77">
        <f t="shared" si="457"/>
        <v>-8.8019851818135555E-2</v>
      </c>
      <c r="AV207" s="78">
        <f t="shared" si="458"/>
        <v>-0.16015522562675977</v>
      </c>
      <c r="AW207" s="74">
        <v>248170.72</v>
      </c>
      <c r="AX207" s="75">
        <v>79.45</v>
      </c>
      <c r="AY207" s="79">
        <f t="shared" si="459"/>
        <v>3123.6088105726872</v>
      </c>
      <c r="AZ207" s="78">
        <f t="shared" si="460"/>
        <v>-7.9097526357820663E-2</v>
      </c>
      <c r="BA207" s="74">
        <v>269486.43</v>
      </c>
    </row>
    <row r="208" spans="1:56">
      <c r="A208" s="62"/>
      <c r="B208" s="73" t="s">
        <v>344</v>
      </c>
      <c r="C208" s="73" t="s">
        <v>345</v>
      </c>
      <c r="D208" s="74">
        <v>925139.18</v>
      </c>
      <c r="E208" s="75">
        <v>754.43</v>
      </c>
      <c r="F208" s="76">
        <f t="shared" si="441"/>
        <v>1226.2757048367644</v>
      </c>
      <c r="G208" s="77">
        <f t="shared" si="442"/>
        <v>0.19036357665906925</v>
      </c>
      <c r="H208" s="77">
        <f t="shared" si="443"/>
        <v>0.42123624465649484</v>
      </c>
      <c r="I208" s="74">
        <v>777190.43</v>
      </c>
      <c r="J208" s="75">
        <v>747.33</v>
      </c>
      <c r="K208" s="76">
        <f t="shared" si="444"/>
        <v>1039.9561505626698</v>
      </c>
      <c r="L208" s="77">
        <f t="shared" si="445"/>
        <v>0.1939513880670003</v>
      </c>
      <c r="M208" s="77">
        <f t="shared" si="446"/>
        <v>0.3388082571792066</v>
      </c>
      <c r="N208" s="74">
        <v>650939.76</v>
      </c>
      <c r="O208" s="75">
        <v>759.16000000000008</v>
      </c>
      <c r="P208" s="76">
        <f t="shared" si="447"/>
        <v>857.44738921966371</v>
      </c>
      <c r="Q208" s="77">
        <f t="shared" si="448"/>
        <v>0.12132560048925327</v>
      </c>
      <c r="R208" s="78">
        <f t="shared" si="449"/>
        <v>-3.992555150430234E-2</v>
      </c>
      <c r="S208" s="74">
        <v>580509.14</v>
      </c>
      <c r="T208" s="75">
        <v>778.89999999999986</v>
      </c>
      <c r="U208" s="76">
        <v>745.29354217486218</v>
      </c>
      <c r="V208" s="77">
        <v>-0.14380404043499856</v>
      </c>
      <c r="W208" s="77">
        <v>-0.35362125955531493</v>
      </c>
      <c r="X208" s="74">
        <v>678009.67</v>
      </c>
      <c r="Y208" s="75">
        <v>804.03700000000003</v>
      </c>
      <c r="Z208" s="76">
        <v>843.25680285857493</v>
      </c>
      <c r="AA208" s="77">
        <v>-0.24505747402372235</v>
      </c>
      <c r="AB208" s="77">
        <v>-0.21842606210809756</v>
      </c>
      <c r="AC208" s="74">
        <v>898094.42</v>
      </c>
      <c r="AD208" s="75">
        <v>831.44222222222231</v>
      </c>
      <c r="AE208" s="76">
        <v>1080.1645574356739</v>
      </c>
      <c r="AF208" s="77">
        <v>3.5276078640801893E-2</v>
      </c>
      <c r="AG208" s="77">
        <v>6.0977073928021118E-2</v>
      </c>
      <c r="AH208" s="74">
        <v>867492.68</v>
      </c>
      <c r="AI208" s="75">
        <v>859.0100000000001</v>
      </c>
      <c r="AJ208" s="76">
        <f t="shared" si="450"/>
        <v>1009.8749490692774</v>
      </c>
      <c r="AK208" s="77">
        <f t="shared" si="451"/>
        <v>2.4825257549620651E-2</v>
      </c>
      <c r="AL208" s="78">
        <f t="shared" si="452"/>
        <v>0.3165217375204411</v>
      </c>
      <c r="AM208" s="74">
        <v>846478.63</v>
      </c>
      <c r="AN208" s="75">
        <v>921.30222222222233</v>
      </c>
      <c r="AO208" s="76">
        <f t="shared" si="453"/>
        <v>918.78496500123003</v>
      </c>
      <c r="AP208" s="77">
        <f t="shared" si="454"/>
        <v>0.28463045560398564</v>
      </c>
      <c r="AQ208" s="78">
        <f t="shared" si="455"/>
        <v>0.15992522301547063</v>
      </c>
      <c r="AR208" s="74">
        <v>658927.73</v>
      </c>
      <c r="AS208" s="75">
        <v>937.73</v>
      </c>
      <c r="AT208" s="79">
        <f t="shared" si="456"/>
        <v>702.68385356125964</v>
      </c>
      <c r="AU208" s="77">
        <f t="shared" si="457"/>
        <v>-9.7074790687476903E-2</v>
      </c>
      <c r="AV208" s="78">
        <f t="shared" si="458"/>
        <v>0.14545772634871443</v>
      </c>
      <c r="AW208" s="74">
        <v>729770</v>
      </c>
      <c r="AX208" s="75">
        <v>948.7</v>
      </c>
      <c r="AY208" s="79">
        <f t="shared" si="459"/>
        <v>769.23158005691994</v>
      </c>
      <c r="AZ208" s="78">
        <f t="shared" si="460"/>
        <v>0.26860753751781147</v>
      </c>
      <c r="BA208" s="74">
        <v>575252.77</v>
      </c>
    </row>
    <row r="209" spans="1:56">
      <c r="A209" s="62"/>
      <c r="B209" s="73" t="s">
        <v>346</v>
      </c>
      <c r="C209" s="73" t="s">
        <v>347</v>
      </c>
      <c r="D209" s="74">
        <v>1669564.72</v>
      </c>
      <c r="E209" s="75">
        <v>755.04999999999984</v>
      </c>
      <c r="F209" s="76">
        <f t="shared" si="441"/>
        <v>2211.1975630752936</v>
      </c>
      <c r="G209" s="77">
        <f t="shared" si="442"/>
        <v>5.7253098860002967E-2</v>
      </c>
      <c r="H209" s="77">
        <f t="shared" si="443"/>
        <v>0.56366843392281396</v>
      </c>
      <c r="I209" s="74">
        <v>1579153.3</v>
      </c>
      <c r="J209" s="75">
        <v>744.43000000000006</v>
      </c>
      <c r="K209" s="76">
        <f t="shared" si="444"/>
        <v>2121.2918608868531</v>
      </c>
      <c r="L209" s="77">
        <f t="shared" si="445"/>
        <v>0.47899158262941954</v>
      </c>
      <c r="M209" s="77">
        <f t="shared" si="446"/>
        <v>3.0702456194722272</v>
      </c>
      <c r="N209" s="74">
        <v>1067722.98</v>
      </c>
      <c r="O209" s="75">
        <v>752.63000000000011</v>
      </c>
      <c r="P209" s="76">
        <f t="shared" si="447"/>
        <v>1418.6558866906712</v>
      </c>
      <c r="Q209" s="77">
        <f t="shared" si="448"/>
        <v>1.7520410983245465</v>
      </c>
      <c r="R209" s="78">
        <f t="shared" si="449"/>
        <v>0.93878390258940014</v>
      </c>
      <c r="S209" s="74">
        <v>387974.94</v>
      </c>
      <c r="T209" s="75">
        <v>732.08999999999992</v>
      </c>
      <c r="U209" s="76">
        <v>529.95525140351606</v>
      </c>
      <c r="V209" s="77">
        <v>-0.29551055623052302</v>
      </c>
      <c r="W209" s="77">
        <v>0.1612757641777883</v>
      </c>
      <c r="X209" s="74">
        <v>550717.89</v>
      </c>
      <c r="Y209" s="75">
        <v>828.01766666666686</v>
      </c>
      <c r="Z209" s="76">
        <v>665.10403360958867</v>
      </c>
      <c r="AA209" s="77">
        <v>0.64839342086406193</v>
      </c>
      <c r="AB209" s="77">
        <v>9.336785921545309E-3</v>
      </c>
      <c r="AC209" s="74">
        <v>334093.71999999997</v>
      </c>
      <c r="AD209" s="75">
        <v>782.8205555555553</v>
      </c>
      <c r="AE209" s="76">
        <v>426.78199700938995</v>
      </c>
      <c r="AF209" s="77">
        <v>-0.3876845338338788</v>
      </c>
      <c r="AG209" s="77">
        <v>1.1356157471158417</v>
      </c>
      <c r="AH209" s="74">
        <v>545623.52</v>
      </c>
      <c r="AI209" s="75">
        <v>876.7600000000001</v>
      </c>
      <c r="AJ209" s="76">
        <f t="shared" si="450"/>
        <v>622.31798895935026</v>
      </c>
      <c r="AK209" s="77">
        <f t="shared" si="451"/>
        <v>2.4877703816425387</v>
      </c>
      <c r="AL209" s="78">
        <f t="shared" si="452"/>
        <v>18.83532302081565</v>
      </c>
      <c r="AM209" s="74">
        <v>156439.06</v>
      </c>
      <c r="AN209" s="75">
        <v>868.29555555555555</v>
      </c>
      <c r="AO209" s="76">
        <f t="shared" si="453"/>
        <v>180.16798427570745</v>
      </c>
      <c r="AP209" s="77">
        <f t="shared" si="454"/>
        <v>4.6871069050922891</v>
      </c>
      <c r="AQ209" s="78">
        <f t="shared" si="455"/>
        <v>2.1601269591720955</v>
      </c>
      <c r="AR209" s="74">
        <v>27507.67</v>
      </c>
      <c r="AS209" s="75">
        <v>869.69</v>
      </c>
      <c r="AT209" s="79">
        <f t="shared" si="456"/>
        <v>31.629281698076323</v>
      </c>
      <c r="AU209" s="77">
        <f t="shared" si="457"/>
        <v>1.2039924655070764</v>
      </c>
      <c r="AV209" s="78">
        <f t="shared" si="458"/>
        <v>1.2012449271155115</v>
      </c>
      <c r="AW209" s="74">
        <v>-134846.5</v>
      </c>
      <c r="AX209" s="75">
        <v>870.61</v>
      </c>
      <c r="AY209" s="79">
        <f t="shared" si="459"/>
        <v>-154.8873778155546</v>
      </c>
      <c r="AZ209" s="92">
        <f t="shared" si="460"/>
        <v>1.3468822903510062E-2</v>
      </c>
      <c r="BA209" s="74">
        <v>-136687.51999999999</v>
      </c>
    </row>
    <row r="210" spans="1:56">
      <c r="A210" s="62"/>
      <c r="B210" s="73" t="s">
        <v>348</v>
      </c>
      <c r="C210" s="73" t="s">
        <v>349</v>
      </c>
      <c r="D210" s="74">
        <v>767126.85</v>
      </c>
      <c r="E210" s="75">
        <v>276.66000000000003</v>
      </c>
      <c r="F210" s="76">
        <f t="shared" si="441"/>
        <v>2772.8144654088046</v>
      </c>
      <c r="G210" s="77">
        <f t="shared" si="442"/>
        <v>0.7306824159345533</v>
      </c>
      <c r="H210" s="77">
        <f t="shared" si="443"/>
        <v>0.48829962141939537</v>
      </c>
      <c r="I210" s="74">
        <v>443251.08</v>
      </c>
      <c r="J210" s="75">
        <v>257.45</v>
      </c>
      <c r="K210" s="76">
        <f t="shared" si="444"/>
        <v>1721.6977277141193</v>
      </c>
      <c r="L210" s="77">
        <f t="shared" si="445"/>
        <v>-0.14005041727096609</v>
      </c>
      <c r="M210" s="77">
        <f t="shared" si="446"/>
        <v>-0.21367785979831458</v>
      </c>
      <c r="N210" s="74">
        <v>515438.45</v>
      </c>
      <c r="O210" s="75">
        <v>284.16000000000003</v>
      </c>
      <c r="P210" s="76">
        <f t="shared" si="447"/>
        <v>1813.902202984234</v>
      </c>
      <c r="Q210" s="77">
        <f t="shared" si="448"/>
        <v>-8.5618324615837557E-2</v>
      </c>
      <c r="R210" s="78">
        <f t="shared" si="449"/>
        <v>-0.16625421920889805</v>
      </c>
      <c r="S210" s="74">
        <v>563701.64</v>
      </c>
      <c r="T210" s="75">
        <v>292.27</v>
      </c>
      <c r="U210" s="76">
        <v>1928.7016799534679</v>
      </c>
      <c r="V210" s="77">
        <v>-8.8186253906698889E-2</v>
      </c>
      <c r="W210" s="77">
        <v>-0.23940645163066152</v>
      </c>
      <c r="X210" s="74">
        <v>618220.16</v>
      </c>
      <c r="Y210" s="75">
        <v>289.19077777777778</v>
      </c>
      <c r="Z210" s="76">
        <v>2137.7589034843204</v>
      </c>
      <c r="AA210" s="77">
        <v>-0.16584549023511766</v>
      </c>
      <c r="AB210" s="77">
        <v>0.51657967142515848</v>
      </c>
      <c r="AC210" s="74">
        <v>741133.87</v>
      </c>
      <c r="AD210" s="75">
        <v>301.72333333333324</v>
      </c>
      <c r="AE210" s="76">
        <v>2456.3359479434807</v>
      </c>
      <c r="AF210" s="77">
        <v>0.81810402469996457</v>
      </c>
      <c r="AG210" s="77">
        <v>1.423961281449305</v>
      </c>
      <c r="AH210" s="74">
        <v>407641.07</v>
      </c>
      <c r="AI210" s="75">
        <v>294.95</v>
      </c>
      <c r="AJ210" s="76">
        <f t="shared" si="450"/>
        <v>1382.0683844719445</v>
      </c>
      <c r="AK210" s="77">
        <f t="shared" si="451"/>
        <v>0.33323574917520077</v>
      </c>
      <c r="AL210" s="78">
        <f t="shared" si="452"/>
        <v>2.5293846649487324</v>
      </c>
      <c r="AM210" s="74">
        <v>305753.18</v>
      </c>
      <c r="AN210" s="75">
        <v>299.63555555555553</v>
      </c>
      <c r="AO210" s="76">
        <f t="shared" si="453"/>
        <v>1020.4168842148981</v>
      </c>
      <c r="AP210" s="77">
        <f t="shared" si="454"/>
        <v>1.6472322446590317</v>
      </c>
      <c r="AQ210" s="78">
        <f t="shared" si="455"/>
        <v>0.85158312192501118</v>
      </c>
      <c r="AR210" s="74">
        <v>115499.19</v>
      </c>
      <c r="AS210" s="75">
        <v>316.46999999999997</v>
      </c>
      <c r="AT210" s="79">
        <f t="shared" si="456"/>
        <v>364.96094416532378</v>
      </c>
      <c r="AU210" s="77">
        <f t="shared" si="457"/>
        <v>-0.30055886646866586</v>
      </c>
      <c r="AV210" s="78">
        <f t="shared" si="458"/>
        <v>0.72358707399120203</v>
      </c>
      <c r="AW210" s="74">
        <v>165130.68</v>
      </c>
      <c r="AX210" s="75">
        <v>328.59</v>
      </c>
      <c r="AY210" s="79">
        <f t="shared" si="459"/>
        <v>502.54323016525154</v>
      </c>
      <c r="AZ210" s="78">
        <f t="shared" si="460"/>
        <v>1.4642346458652868</v>
      </c>
      <c r="BA210" s="74">
        <v>67010.94</v>
      </c>
    </row>
    <row r="211" spans="1:56">
      <c r="A211" s="62"/>
      <c r="B211" s="73" t="s">
        <v>350</v>
      </c>
      <c r="C211" s="73" t="s">
        <v>351</v>
      </c>
      <c r="D211" s="74">
        <v>6211816.7300000004</v>
      </c>
      <c r="E211" s="75">
        <v>3015.2599999999993</v>
      </c>
      <c r="F211" s="76">
        <f t="shared" si="441"/>
        <v>2060.126400376751</v>
      </c>
      <c r="G211" s="77">
        <f t="shared" si="442"/>
        <v>0.44878940441528398</v>
      </c>
      <c r="H211" s="77">
        <f t="shared" si="443"/>
        <v>0.5026281710644217</v>
      </c>
      <c r="I211" s="74">
        <v>4287591.22</v>
      </c>
      <c r="J211" s="75">
        <v>2985.38</v>
      </c>
      <c r="K211" s="76">
        <f t="shared" si="444"/>
        <v>1436.1961358353039</v>
      </c>
      <c r="L211" s="77">
        <f t="shared" si="445"/>
        <v>3.7161209548510245E-2</v>
      </c>
      <c r="M211" s="77">
        <f t="shared" si="446"/>
        <v>0.12192160517742079</v>
      </c>
      <c r="N211" s="74">
        <v>4133967.97</v>
      </c>
      <c r="O211" s="75">
        <v>2942.1700000000005</v>
      </c>
      <c r="P211" s="76">
        <f t="shared" si="447"/>
        <v>1405.0744756421279</v>
      </c>
      <c r="Q211" s="77">
        <f t="shared" si="448"/>
        <v>8.1723453257384976E-2</v>
      </c>
      <c r="R211" s="78">
        <f t="shared" si="449"/>
        <v>0.16760948520873903</v>
      </c>
      <c r="S211" s="74">
        <v>3821649.57</v>
      </c>
      <c r="T211" s="75">
        <v>2662.09</v>
      </c>
      <c r="U211" s="76">
        <v>1435.58240705611</v>
      </c>
      <c r="V211" s="77">
        <v>7.9397402074186468E-2</v>
      </c>
      <c r="W211" s="77">
        <v>0.46527199166885425</v>
      </c>
      <c r="X211" s="74">
        <v>3540539.9</v>
      </c>
      <c r="Y211" s="75">
        <v>2930.6004444444443</v>
      </c>
      <c r="Z211" s="76">
        <v>1208.1278110469891</v>
      </c>
      <c r="AA211" s="77">
        <v>0.35749075257469148</v>
      </c>
      <c r="AB211" s="77">
        <v>0.70492106713729186</v>
      </c>
      <c r="AC211" s="74">
        <v>2608150.29</v>
      </c>
      <c r="AD211" s="75">
        <v>2848.0005555555549</v>
      </c>
      <c r="AE211" s="76">
        <v>915.78292880326785</v>
      </c>
      <c r="AF211" s="77">
        <v>0.25593567683878876</v>
      </c>
      <c r="AG211" s="77">
        <v>1.1427266959242643</v>
      </c>
      <c r="AH211" s="74">
        <v>2076659.13</v>
      </c>
      <c r="AI211" s="75">
        <v>2814.1400000000003</v>
      </c>
      <c r="AJ211" s="76">
        <f t="shared" si="450"/>
        <v>737.93739117456835</v>
      </c>
      <c r="AK211" s="77">
        <f t="shared" si="451"/>
        <v>0.70607996527142503</v>
      </c>
      <c r="AL211" s="78">
        <f t="shared" si="452"/>
        <v>0.78878286258714281</v>
      </c>
      <c r="AM211" s="74">
        <v>1217210.8999999999</v>
      </c>
      <c r="AN211" s="75">
        <v>2833.661111111111</v>
      </c>
      <c r="AO211" s="76">
        <f t="shared" si="453"/>
        <v>429.55415353910035</v>
      </c>
      <c r="AP211" s="77">
        <f t="shared" si="454"/>
        <v>4.8475393298789651E-2</v>
      </c>
      <c r="AQ211" s="78">
        <f t="shared" si="455"/>
        <v>5.5932427175841369E-2</v>
      </c>
      <c r="AR211" s="74">
        <v>1160934.1599999999</v>
      </c>
      <c r="AS211" s="75">
        <v>2874.6200000000003</v>
      </c>
      <c r="AT211" s="79">
        <f t="shared" si="456"/>
        <v>403.8565653895123</v>
      </c>
      <c r="AU211" s="77">
        <f t="shared" si="457"/>
        <v>7.1122640785968808E-3</v>
      </c>
      <c r="AV211" s="78">
        <f t="shared" si="458"/>
        <v>0.80627983117405044</v>
      </c>
      <c r="AW211" s="74">
        <v>1152735.6000000001</v>
      </c>
      <c r="AX211" s="75">
        <v>2850.84</v>
      </c>
      <c r="AY211" s="79">
        <f t="shared" si="459"/>
        <v>404.3494548975039</v>
      </c>
      <c r="AZ211" s="78">
        <f t="shared" si="460"/>
        <v>0.79352381616225165</v>
      </c>
      <c r="BA211" s="74">
        <v>642721.1</v>
      </c>
    </row>
    <row r="212" spans="1:56">
      <c r="A212" s="62"/>
      <c r="B212" s="73" t="s">
        <v>352</v>
      </c>
      <c r="C212" s="73" t="s">
        <v>353</v>
      </c>
      <c r="D212" s="74">
        <v>1017112.05</v>
      </c>
      <c r="E212" s="75">
        <v>444.50999999999993</v>
      </c>
      <c r="F212" s="76">
        <f t="shared" si="441"/>
        <v>2288.1646082202878</v>
      </c>
      <c r="G212" s="77">
        <f t="shared" si="442"/>
        <v>-7.3839950931491011E-2</v>
      </c>
      <c r="H212" s="77">
        <f t="shared" si="443"/>
        <v>-5.8623653931534812E-2</v>
      </c>
      <c r="I212" s="74">
        <v>1098203.33</v>
      </c>
      <c r="J212" s="75">
        <v>427.85399999999998</v>
      </c>
      <c r="K212" s="76">
        <f t="shared" si="444"/>
        <v>2566.7712116750108</v>
      </c>
      <c r="L212" s="77">
        <f t="shared" si="445"/>
        <v>1.6429446525209196E-2</v>
      </c>
      <c r="M212" s="77">
        <f t="shared" si="446"/>
        <v>0.19211369573501511</v>
      </c>
      <c r="N212" s="74">
        <v>1080452.1000000001</v>
      </c>
      <c r="O212" s="75">
        <v>425.39</v>
      </c>
      <c r="P212" s="76">
        <f t="shared" si="447"/>
        <v>2539.9094948165216</v>
      </c>
      <c r="Q212" s="77">
        <f t="shared" si="448"/>
        <v>0.17284450958244513</v>
      </c>
      <c r="R212" s="78">
        <f t="shared" si="449"/>
        <v>0.20866252435946114</v>
      </c>
      <c r="S212" s="74">
        <v>921223.65</v>
      </c>
      <c r="T212" s="75">
        <v>397.61999999999995</v>
      </c>
      <c r="U212" s="76">
        <v>2316.8443488758116</v>
      </c>
      <c r="V212" s="77">
        <v>3.053944021084937E-2</v>
      </c>
      <c r="W212" s="77">
        <v>-0.18434049570300942</v>
      </c>
      <c r="X212" s="74">
        <v>893923.72</v>
      </c>
      <c r="Y212" s="75">
        <v>403.01577777777771</v>
      </c>
      <c r="Z212" s="76">
        <v>2218.086162604056</v>
      </c>
      <c r="AA212" s="77">
        <v>-0.20851209330706852</v>
      </c>
      <c r="AB212" s="77">
        <v>4.642685089783475E-2</v>
      </c>
      <c r="AC212" s="74">
        <v>1129421.83</v>
      </c>
      <c r="AD212" s="75">
        <v>406.44055555555559</v>
      </c>
      <c r="AE212" s="76">
        <v>2778.8118448372252</v>
      </c>
      <c r="AF212" s="77">
        <v>0.32210087109241242</v>
      </c>
      <c r="AG212" s="77">
        <v>0.65817101194309302</v>
      </c>
      <c r="AH212" s="74">
        <v>854262.98</v>
      </c>
      <c r="AI212" s="75">
        <v>386.89</v>
      </c>
      <c r="AJ212" s="76">
        <f t="shared" si="450"/>
        <v>2208.025485280054</v>
      </c>
      <c r="AK212" s="77">
        <f t="shared" si="451"/>
        <v>0.25419402422221832</v>
      </c>
      <c r="AL212" s="78">
        <f t="shared" si="452"/>
        <v>0.18710221128942126</v>
      </c>
      <c r="AM212" s="74">
        <v>681125.06</v>
      </c>
      <c r="AN212" s="75">
        <v>408.15444444444444</v>
      </c>
      <c r="AO212" s="76">
        <f t="shared" si="453"/>
        <v>1668.7924614593062</v>
      </c>
      <c r="AP212" s="77">
        <f t="shared" si="454"/>
        <v>-5.3493966353733595E-2</v>
      </c>
      <c r="AQ212" s="78">
        <f t="shared" si="455"/>
        <v>-1.8073514971564487E-2</v>
      </c>
      <c r="AR212" s="74">
        <v>719620.41</v>
      </c>
      <c r="AS212" s="75">
        <v>461.86</v>
      </c>
      <c r="AT212" s="79">
        <f t="shared" si="456"/>
        <v>1558.0920841813536</v>
      </c>
      <c r="AU212" s="77">
        <f t="shared" si="457"/>
        <v>3.7422319692688444E-2</v>
      </c>
      <c r="AV212" s="78">
        <f t="shared" si="458"/>
        <v>4.650269547511672E-2</v>
      </c>
      <c r="AW212" s="74">
        <v>693661.97</v>
      </c>
      <c r="AX212" s="75">
        <v>507.79</v>
      </c>
      <c r="AY212" s="79">
        <f t="shared" si="459"/>
        <v>1366.0410208944641</v>
      </c>
      <c r="AZ212" s="78">
        <f t="shared" si="460"/>
        <v>8.7528247754666763E-3</v>
      </c>
      <c r="BA212" s="74">
        <v>687643.15</v>
      </c>
    </row>
    <row r="213" spans="1:56">
      <c r="A213" s="62"/>
      <c r="B213" s="73" t="s">
        <v>354</v>
      </c>
      <c r="C213" s="73" t="s">
        <v>355</v>
      </c>
      <c r="D213" s="74">
        <v>6270743.6799999997</v>
      </c>
      <c r="E213" s="75">
        <v>3654.68</v>
      </c>
      <c r="F213" s="76">
        <f t="shared" si="441"/>
        <v>1715.8119671216084</v>
      </c>
      <c r="G213" s="77">
        <f t="shared" si="442"/>
        <v>0.22194383913758739</v>
      </c>
      <c r="H213" s="77">
        <f t="shared" si="443"/>
        <v>0.57155436392898573</v>
      </c>
      <c r="I213" s="74">
        <v>5131777.32</v>
      </c>
      <c r="J213" s="75">
        <v>3675.2300000000005</v>
      </c>
      <c r="K213" s="76">
        <f t="shared" si="444"/>
        <v>1396.3146034397846</v>
      </c>
      <c r="L213" s="77">
        <f t="shared" si="445"/>
        <v>0.28611014155785042</v>
      </c>
      <c r="M213" s="77">
        <f t="shared" si="446"/>
        <v>0.68692052529828895</v>
      </c>
      <c r="N213" s="74">
        <v>3990153.84</v>
      </c>
      <c r="O213" s="75">
        <v>3608.7499999999991</v>
      </c>
      <c r="P213" s="76">
        <f t="shared" si="447"/>
        <v>1105.6886290266716</v>
      </c>
      <c r="Q213" s="77">
        <f t="shared" si="448"/>
        <v>0.31164545771712948</v>
      </c>
      <c r="R213" s="78">
        <f t="shared" si="449"/>
        <v>0.18034155696963636</v>
      </c>
      <c r="S213" s="74">
        <v>3042097.86</v>
      </c>
      <c r="T213" s="75">
        <v>3494.79</v>
      </c>
      <c r="U213" s="76">
        <v>870.46656880670935</v>
      </c>
      <c r="V213" s="77">
        <v>-0.10010624439322399</v>
      </c>
      <c r="W213" s="77">
        <v>-0.15554889886216547</v>
      </c>
      <c r="X213" s="74">
        <v>3380507.8</v>
      </c>
      <c r="Y213" s="75">
        <v>3467.7794444444448</v>
      </c>
      <c r="Z213" s="76">
        <v>974.83356544365631</v>
      </c>
      <c r="AA213" s="77">
        <v>-6.1610222455158466E-2</v>
      </c>
      <c r="AB213" s="77">
        <v>-8.7549650067853153E-3</v>
      </c>
      <c r="AC213" s="74">
        <v>3602455.91</v>
      </c>
      <c r="AD213" s="75">
        <v>3400.902777777776</v>
      </c>
      <c r="AE213" s="76">
        <v>1059.2645969003333</v>
      </c>
      <c r="AF213" s="77">
        <v>5.6325482984971489E-2</v>
      </c>
      <c r="AG213" s="77">
        <v>0.40685548821081874</v>
      </c>
      <c r="AH213" s="74">
        <v>3410365.43</v>
      </c>
      <c r="AI213" s="75">
        <v>3363.6099999999997</v>
      </c>
      <c r="AJ213" s="76">
        <f t="shared" si="450"/>
        <v>1013.9003719218341</v>
      </c>
      <c r="AK213" s="77">
        <f t="shared" si="451"/>
        <v>0.33183901256960802</v>
      </c>
      <c r="AL213" s="78">
        <f t="shared" si="452"/>
        <v>0.44812915370816658</v>
      </c>
      <c r="AM213" s="74">
        <v>2560643.89</v>
      </c>
      <c r="AN213" s="75">
        <v>3316.7855555555557</v>
      </c>
      <c r="AO213" s="76">
        <f t="shared" si="453"/>
        <v>772.0257602156305</v>
      </c>
      <c r="AP213" s="77">
        <f t="shared" si="454"/>
        <v>8.7315463836873219E-2</v>
      </c>
      <c r="AQ213" s="78">
        <f t="shared" si="455"/>
        <v>-0.19532800919187018</v>
      </c>
      <c r="AR213" s="74">
        <v>2355014.69</v>
      </c>
      <c r="AS213" s="75">
        <v>3313.58</v>
      </c>
      <c r="AT213" s="79">
        <f t="shared" si="456"/>
        <v>710.71611067184131</v>
      </c>
      <c r="AU213" s="77">
        <f t="shared" si="457"/>
        <v>-0.25994615401804638</v>
      </c>
      <c r="AV213" s="78">
        <f t="shared" si="458"/>
        <v>-0.30668845137078216</v>
      </c>
      <c r="AW213" s="74">
        <v>3182220.73</v>
      </c>
      <c r="AX213" s="75">
        <v>3355.4</v>
      </c>
      <c r="AY213" s="79">
        <f t="shared" si="459"/>
        <v>948.38789116051737</v>
      </c>
      <c r="AZ213" s="78">
        <f t="shared" si="460"/>
        <v>-6.3160670816749684E-2</v>
      </c>
      <c r="BA213" s="74">
        <v>3396762.53</v>
      </c>
    </row>
    <row r="214" spans="1:56" s="82" customFormat="1">
      <c r="A214" s="80"/>
      <c r="B214" s="59"/>
      <c r="C214" s="59" t="s">
        <v>55</v>
      </c>
      <c r="D214" s="47">
        <f>SUM(D201:D213)</f>
        <v>23229009.710000001</v>
      </c>
      <c r="E214" s="54">
        <f>SUM(E201:E213)</f>
        <v>11965.4</v>
      </c>
      <c r="F214" s="49">
        <f t="shared" si="441"/>
        <v>1941.3483636150904</v>
      </c>
      <c r="G214" s="55">
        <f t="shared" si="442"/>
        <v>0.24866496127167723</v>
      </c>
      <c r="H214" s="55">
        <f t="shared" si="443"/>
        <v>0.46171325420288478</v>
      </c>
      <c r="I214" s="47">
        <f>SUM(I201:I213)</f>
        <v>18603076.43</v>
      </c>
      <c r="J214" s="54">
        <f>SUM(J201:J213)</f>
        <v>11809.994000000001</v>
      </c>
      <c r="K214" s="49">
        <f t="shared" si="444"/>
        <v>1575.1977884154724</v>
      </c>
      <c r="L214" s="55">
        <f t="shared" si="445"/>
        <v>0.17062086271263105</v>
      </c>
      <c r="M214" s="55">
        <f t="shared" si="446"/>
        <v>0.43472043997863374</v>
      </c>
      <c r="N214" s="47">
        <f>SUM(N201:N213)</f>
        <v>15891632.4</v>
      </c>
      <c r="O214" s="54">
        <f>SUM(O201:O213)</f>
        <v>11734.27</v>
      </c>
      <c r="P214" s="49">
        <f t="shared" si="447"/>
        <v>1354.2923760915676</v>
      </c>
      <c r="Q214" s="55">
        <f t="shared" si="448"/>
        <v>0.22560641594411343</v>
      </c>
      <c r="R214" s="56">
        <f t="shared" si="449"/>
        <v>0.19533100940877315</v>
      </c>
      <c r="S214" s="47">
        <f>SUM(S201:S213)</f>
        <v>12966342.369999999</v>
      </c>
      <c r="T214" s="54">
        <f>SUM(T201:T213)</f>
        <v>11290.95</v>
      </c>
      <c r="U214" s="49">
        <f t="shared" ref="U214" si="461">S214/T214</f>
        <v>1148.3836497371788</v>
      </c>
      <c r="V214" s="55">
        <f t="shared" ref="V214" si="462">SUM(S214-X214)/ABS(X214)</f>
        <v>-2.4702389071632264E-2</v>
      </c>
      <c r="W214" s="55">
        <f t="shared" ref="W214" si="463">SUM(S214-AC214)/ABS(AC214)</f>
        <v>5.3897898745538849E-3</v>
      </c>
      <c r="X214" s="47">
        <f>SUM(X201:X213)</f>
        <v>13294754.57</v>
      </c>
      <c r="Y214" s="54">
        <f>SUM(Y201:Y213)</f>
        <v>11732.089777777779</v>
      </c>
      <c r="Z214" s="49">
        <f t="shared" ref="Z214" si="464">X214/Y214</f>
        <v>1133.1957751620796</v>
      </c>
      <c r="AA214" s="55">
        <f t="shared" ref="AA214" si="465">SUM(X214-AC214)/ABS(AC214)</f>
        <v>3.0854355233723953E-2</v>
      </c>
      <c r="AB214" s="55">
        <f t="shared" ref="AB214" si="466">SUM(X214-AH214)/ABS(AH214)</f>
        <v>8.6895693805070506E-2</v>
      </c>
      <c r="AC214" s="47">
        <f>SUM(AC201:AC213)</f>
        <v>12896831.16</v>
      </c>
      <c r="AD214" s="54">
        <f>SUM(AD201:AD213)</f>
        <v>11623.526111111109</v>
      </c>
      <c r="AE214" s="49">
        <f t="shared" ref="AE214" si="467">AC214/AD214</f>
        <v>1109.5455059606843</v>
      </c>
      <c r="AF214" s="55">
        <f t="shared" ref="AF214" si="468">SUM(AC214-AH214)/ABS(AH214)</f>
        <v>5.4363973229409682E-2</v>
      </c>
      <c r="AG214" s="55">
        <f t="shared" ref="AG214" si="469">SUM(AC214-AM214)/ABS(AM214)</f>
        <v>0.32453550346816901</v>
      </c>
      <c r="AH214" s="47">
        <f>SUM(AH201:AH213)</f>
        <v>12231858.719999999</v>
      </c>
      <c r="AI214" s="54">
        <f>SUM(AI201:AI213)</f>
        <v>11715.939999999999</v>
      </c>
      <c r="AJ214" s="49">
        <f t="shared" si="450"/>
        <v>1044.0356232619833</v>
      </c>
      <c r="AK214" s="55">
        <f t="shared" si="451"/>
        <v>0.25624123841338337</v>
      </c>
      <c r="AL214" s="56">
        <f t="shared" si="452"/>
        <v>0.46237181213160994</v>
      </c>
      <c r="AM214" s="47">
        <f>SUM(AM201:AM213)</f>
        <v>9736870.870000001</v>
      </c>
      <c r="AN214" s="54">
        <f>SUM(AN201:AN213)</f>
        <v>11792.801111111112</v>
      </c>
      <c r="AO214" s="49">
        <f t="shared" si="453"/>
        <v>825.66226448320026</v>
      </c>
      <c r="AP214" s="55">
        <f t="shared" si="454"/>
        <v>0.16408518317593751</v>
      </c>
      <c r="AQ214" s="56">
        <f t="shared" si="455"/>
        <v>0.22376365029711082</v>
      </c>
      <c r="AR214" s="47">
        <f>SUM(AR201:AR213)</f>
        <v>8364397.2199999988</v>
      </c>
      <c r="AS214" s="54">
        <f>SUM(AS201:AS213)</f>
        <v>12021.18</v>
      </c>
      <c r="AT214" s="81">
        <f t="shared" si="456"/>
        <v>695.80500583137416</v>
      </c>
      <c r="AU214" s="55">
        <f t="shared" si="457"/>
        <v>5.1266409008277544E-2</v>
      </c>
      <c r="AV214" s="56">
        <f t="shared" si="458"/>
        <v>0.20379915940209772</v>
      </c>
      <c r="AW214" s="47">
        <f>SUM(AW201:AW213)</f>
        <v>7956496.2300000004</v>
      </c>
      <c r="AX214" s="54">
        <f>SUM(AX201:AX213)</f>
        <v>12098.99</v>
      </c>
      <c r="AY214" s="81">
        <f>AW214/AX214</f>
        <v>657.61656386194227</v>
      </c>
      <c r="AZ214" s="56">
        <f t="shared" si="460"/>
        <v>0.14509428731553731</v>
      </c>
      <c r="BA214" s="47">
        <f>SUM(BA201:BA213)</f>
        <v>6948332.8300000001</v>
      </c>
    </row>
    <row r="215" spans="1:56" ht="4.5" customHeight="1">
      <c r="A215" s="62"/>
      <c r="C215" s="63"/>
      <c r="D215" s="64"/>
      <c r="E215" s="65"/>
      <c r="F215" s="66"/>
      <c r="G215" s="65"/>
      <c r="H215" s="65"/>
      <c r="I215" s="64"/>
      <c r="J215" s="65"/>
      <c r="K215" s="66"/>
      <c r="L215" s="65"/>
      <c r="M215" s="65"/>
      <c r="N215" s="64"/>
      <c r="O215" s="65"/>
      <c r="P215" s="66"/>
      <c r="Q215" s="65"/>
      <c r="R215" s="67"/>
      <c r="S215" s="64"/>
      <c r="T215" s="65"/>
      <c r="U215" s="66"/>
      <c r="V215" s="65"/>
      <c r="W215" s="65"/>
      <c r="X215" s="64"/>
      <c r="Y215" s="65"/>
      <c r="Z215" s="66"/>
      <c r="AA215" s="65"/>
      <c r="AB215" s="65"/>
      <c r="AC215" s="64"/>
      <c r="AD215" s="65"/>
      <c r="AE215" s="66"/>
      <c r="AF215" s="65"/>
      <c r="AG215" s="65"/>
      <c r="AH215" s="64"/>
      <c r="AI215" s="65"/>
      <c r="AJ215" s="66"/>
      <c r="AK215" s="65"/>
      <c r="AL215" s="67"/>
      <c r="AM215" s="64"/>
      <c r="AN215" s="65"/>
      <c r="AO215" s="66"/>
      <c r="AP215" s="65"/>
      <c r="AQ215" s="67"/>
      <c r="AR215" s="64"/>
      <c r="AS215" s="65"/>
      <c r="AT215" s="66"/>
      <c r="AU215" s="65"/>
      <c r="AV215" s="67"/>
      <c r="AW215" s="64"/>
      <c r="AX215" s="65"/>
      <c r="AY215" s="66"/>
      <c r="AZ215" s="68"/>
      <c r="BA215" s="64"/>
    </row>
    <row r="216" spans="1:56" ht="12.75">
      <c r="A216" s="80" t="s">
        <v>356</v>
      </c>
      <c r="B216" s="73"/>
      <c r="D216" s="83"/>
      <c r="E216" s="84"/>
      <c r="F216" s="85"/>
      <c r="G216" s="84"/>
      <c r="H216" s="84"/>
      <c r="I216" s="83"/>
      <c r="J216" s="84"/>
      <c r="K216" s="85"/>
      <c r="L216" s="84"/>
      <c r="M216" s="84"/>
      <c r="N216" s="83"/>
      <c r="O216" s="84"/>
      <c r="P216" s="85"/>
      <c r="Q216" s="84"/>
      <c r="R216" s="86"/>
      <c r="S216" s="83"/>
      <c r="T216" s="84"/>
      <c r="U216" s="85"/>
      <c r="V216" s="84"/>
      <c r="W216" s="84"/>
      <c r="X216" s="83"/>
      <c r="Y216" s="84"/>
      <c r="Z216" s="85"/>
      <c r="AA216" s="84"/>
      <c r="AB216" s="84"/>
      <c r="AC216" s="83"/>
      <c r="AD216" s="84"/>
      <c r="AE216" s="85"/>
      <c r="AF216" s="84"/>
      <c r="AG216" s="84"/>
      <c r="AH216" s="83"/>
      <c r="AI216" s="84"/>
      <c r="AJ216" s="85"/>
      <c r="AK216" s="84"/>
      <c r="AL216" s="86"/>
      <c r="AM216" s="83"/>
      <c r="AN216" s="84"/>
      <c r="AO216" s="85"/>
      <c r="AP216" s="84"/>
      <c r="AQ216" s="86"/>
      <c r="AR216" s="83"/>
      <c r="AS216" s="84"/>
      <c r="AT216" s="85"/>
      <c r="AU216" s="84"/>
      <c r="AV216" s="86"/>
      <c r="AW216" s="83"/>
      <c r="AX216" s="84"/>
      <c r="AY216" s="85"/>
      <c r="AZ216" s="87"/>
      <c r="BA216" s="83"/>
      <c r="BB216" s="84"/>
      <c r="BC216" s="84"/>
      <c r="BD216" s="84"/>
    </row>
    <row r="217" spans="1:56">
      <c r="A217" s="62"/>
      <c r="B217" s="73" t="s">
        <v>357</v>
      </c>
      <c r="C217" s="73" t="s">
        <v>358</v>
      </c>
      <c r="D217" s="74">
        <v>563860.66</v>
      </c>
      <c r="E217" s="75">
        <v>62</v>
      </c>
      <c r="F217" s="76">
        <f t="shared" ref="F217:F225" si="470">D217/E217</f>
        <v>9094.5267741935495</v>
      </c>
      <c r="G217" s="77">
        <f t="shared" ref="G217:G225" si="471">SUM(D217-I217)/ABS(I217)</f>
        <v>0.26371004224277456</v>
      </c>
      <c r="H217" s="77">
        <f t="shared" ref="H217:H225" si="472">SUM(D217-N217)/ABS(N217)</f>
        <v>-0.33280417782942795</v>
      </c>
      <c r="I217" s="74">
        <v>446194.65</v>
      </c>
      <c r="J217" s="75">
        <v>65.52000000000001</v>
      </c>
      <c r="K217" s="76">
        <f t="shared" ref="K217:K225" si="473">I217/J217</f>
        <v>6810.0526556776549</v>
      </c>
      <c r="L217" s="77">
        <f t="shared" ref="L217:L225" si="474">SUM(I217-N217)/ABS(N217)</f>
        <v>-0.47203409020437664</v>
      </c>
      <c r="M217" s="77">
        <f t="shared" ref="M217:M225" si="475">SUM(I217-S217)/ABS(S217)</f>
        <v>-0.39333129857129839</v>
      </c>
      <c r="N217" s="74">
        <v>845120.19</v>
      </c>
      <c r="O217" s="75">
        <v>67.91</v>
      </c>
      <c r="P217" s="76">
        <f t="shared" ref="P217:P225" si="476">N217/O217</f>
        <v>12444.709026652923</v>
      </c>
      <c r="Q217" s="77">
        <f t="shared" ref="Q217:Q225" si="477">SUM(N217-S217)/ABS(S217)</f>
        <v>0.14906794202592411</v>
      </c>
      <c r="R217" s="78">
        <f t="shared" ref="R217:R225" si="478">SUM(N217-X217)/ABS(X217)</f>
        <v>0.22681112720577742</v>
      </c>
      <c r="S217" s="74">
        <v>735483.22</v>
      </c>
      <c r="T217" s="75">
        <v>71.02</v>
      </c>
      <c r="U217" s="76">
        <v>10356.00140805407</v>
      </c>
      <c r="V217" s="77">
        <v>6.7657605208952365E-2</v>
      </c>
      <c r="W217" s="77">
        <v>0.2335680045244716</v>
      </c>
      <c r="X217" s="74">
        <v>688875.55</v>
      </c>
      <c r="Y217" s="75">
        <v>70.990000000000009</v>
      </c>
      <c r="Z217" s="76">
        <v>9703.8392731370604</v>
      </c>
      <c r="AA217" s="77">
        <v>0.15539663512540497</v>
      </c>
      <c r="AB217" s="77">
        <v>0.86944125766382119</v>
      </c>
      <c r="AC217" s="74">
        <v>596224.30000000005</v>
      </c>
      <c r="AD217" s="75">
        <v>75.444444444444443</v>
      </c>
      <c r="AE217" s="76">
        <v>7902.8257731958774</v>
      </c>
      <c r="AF217" s="77">
        <v>0.61800822404239986</v>
      </c>
      <c r="AG217" s="77">
        <v>2.0166858123793019</v>
      </c>
      <c r="AH217" s="74">
        <v>368492.75</v>
      </c>
      <c r="AI217" s="75">
        <v>83.78</v>
      </c>
      <c r="AJ217" s="76">
        <f t="shared" ref="AJ217:AJ225" si="479">AH217/AI217</f>
        <v>4398.337908808785</v>
      </c>
      <c r="AK217" s="77">
        <f t="shared" ref="AK217:AK225" si="480">SUM(AH217-AM217)/ABS(AM217)</f>
        <v>0.86444405383952494</v>
      </c>
      <c r="AL217" s="78">
        <f t="shared" ref="AL217:AL225" si="481">SUM(AH217-AR217)/ABS(AR217)</f>
        <v>1.0583857380164681</v>
      </c>
      <c r="AM217" s="74">
        <v>197642.16</v>
      </c>
      <c r="AN217" s="75">
        <v>79.77</v>
      </c>
      <c r="AO217" s="76">
        <f t="shared" ref="AO217:AO225" si="482">AM217/AN217</f>
        <v>2477.6502444528019</v>
      </c>
      <c r="AP217" s="77">
        <f t="shared" ref="AP217:AP225" si="483">SUM(AM217-AR217)/ABS(AR217)</f>
        <v>0.10402118732259685</v>
      </c>
      <c r="AQ217" s="78">
        <f t="shared" ref="AQ217:AQ225" si="484">SUM(AM217-AW217)/ABS(AW217)</f>
        <v>-0.13922751347914739</v>
      </c>
      <c r="AR217" s="74">
        <v>179020.26</v>
      </c>
      <c r="AS217" s="75">
        <v>93.62</v>
      </c>
      <c r="AT217" s="79">
        <f t="shared" ref="AT217:AT225" si="485">AR217/AS217</f>
        <v>1912.2010254219183</v>
      </c>
      <c r="AU217" s="77">
        <f t="shared" ref="AU217:AU225" si="486">SUM(AR217-AW217)/ABS(AW217)</f>
        <v>-0.22032973967796377</v>
      </c>
      <c r="AV217" s="78">
        <f t="shared" ref="AV217:AV225" si="487">SUM(AR217-BA217)/ABS(BA217)</f>
        <v>-0.25205135126700062</v>
      </c>
      <c r="AW217" s="74">
        <v>229610.22</v>
      </c>
      <c r="AX217" s="75">
        <v>89.34</v>
      </c>
      <c r="AY217" s="79">
        <f t="shared" ref="AY217:AY224" si="488">AW217/AX217</f>
        <v>2570.0718603089322</v>
      </c>
      <c r="AZ217" s="78">
        <f t="shared" ref="AZ217:AZ225" si="489">SUM(AW217-BA217)/ABS(BA217)</f>
        <v>-4.0685932506819608E-2</v>
      </c>
      <c r="BA217" s="74">
        <v>239348.33</v>
      </c>
    </row>
    <row r="218" spans="1:56">
      <c r="A218" s="62"/>
      <c r="B218" s="73" t="s">
        <v>359</v>
      </c>
      <c r="C218" s="73" t="s">
        <v>360</v>
      </c>
      <c r="D218" s="74">
        <v>721335.71</v>
      </c>
      <c r="E218" s="75">
        <v>550.06000000000006</v>
      </c>
      <c r="F218" s="76">
        <f t="shared" si="470"/>
        <v>1311.3764134821654</v>
      </c>
      <c r="G218" s="77">
        <f t="shared" si="471"/>
        <v>5.0427435514401398E-3</v>
      </c>
      <c r="H218" s="77">
        <f t="shared" si="472"/>
        <v>-2.7057922145194819E-3</v>
      </c>
      <c r="I218" s="74">
        <v>717716.45</v>
      </c>
      <c r="J218" s="75">
        <v>574.38</v>
      </c>
      <c r="K218" s="76">
        <f t="shared" si="473"/>
        <v>1249.549862460392</v>
      </c>
      <c r="L218" s="77">
        <f t="shared" si="474"/>
        <v>-7.7096579381084156E-3</v>
      </c>
      <c r="M218" s="77">
        <f t="shared" si="475"/>
        <v>9.1315183775347766E-2</v>
      </c>
      <c r="N218" s="74">
        <v>723292.79</v>
      </c>
      <c r="O218" s="75">
        <v>571.99</v>
      </c>
      <c r="P218" s="76">
        <f t="shared" si="476"/>
        <v>1264.5199916082449</v>
      </c>
      <c r="Q218" s="77">
        <f t="shared" si="477"/>
        <v>9.9794221021733742E-2</v>
      </c>
      <c r="R218" s="78">
        <f t="shared" si="478"/>
        <v>0.11423314315439789</v>
      </c>
      <c r="S218" s="74">
        <v>657661.93000000005</v>
      </c>
      <c r="T218" s="75">
        <v>586.25999999999988</v>
      </c>
      <c r="U218" s="76">
        <v>1121.7922594070894</v>
      </c>
      <c r="V218" s="77">
        <v>1.3128748866538023E-2</v>
      </c>
      <c r="W218" s="77">
        <v>0.47523231599443594</v>
      </c>
      <c r="X218" s="74">
        <v>649139.54</v>
      </c>
      <c r="Y218" s="75">
        <v>611.55122222222224</v>
      </c>
      <c r="Z218" s="76">
        <v>1061.4638911867289</v>
      </c>
      <c r="AA218" s="77">
        <v>0.45611534333112874</v>
      </c>
      <c r="AB218" s="77">
        <v>0.17891339173844714</v>
      </c>
      <c r="AC218" s="74">
        <v>445802.28</v>
      </c>
      <c r="AD218" s="75">
        <v>623.14555555555546</v>
      </c>
      <c r="AE218" s="76">
        <v>715.40633809472035</v>
      </c>
      <c r="AF218" s="77">
        <v>-0.19037087471280381</v>
      </c>
      <c r="AG218" s="77">
        <v>-0.26448424077277266</v>
      </c>
      <c r="AH218" s="74">
        <v>550625.30000000005</v>
      </c>
      <c r="AI218" s="75">
        <v>652.80000000000007</v>
      </c>
      <c r="AJ218" s="76">
        <f t="shared" si="479"/>
        <v>843.48238357843138</v>
      </c>
      <c r="AK218" s="77">
        <f t="shared" si="480"/>
        <v>-9.1539896163788478E-2</v>
      </c>
      <c r="AL218" s="78">
        <f t="shared" si="481"/>
        <v>3.8854289570176503E-2</v>
      </c>
      <c r="AM218" s="74">
        <v>606108.4</v>
      </c>
      <c r="AN218" s="75">
        <v>664.03888888888889</v>
      </c>
      <c r="AO218" s="76">
        <f t="shared" si="482"/>
        <v>912.76039723242445</v>
      </c>
      <c r="AP218" s="77">
        <f t="shared" si="483"/>
        <v>0.14353319995379132</v>
      </c>
      <c r="AQ218" s="78">
        <f t="shared" si="484"/>
        <v>0.88168643708775229</v>
      </c>
      <c r="AR218" s="74">
        <v>530031.31000000006</v>
      </c>
      <c r="AS218" s="75">
        <v>677.22</v>
      </c>
      <c r="AT218" s="79">
        <f t="shared" si="485"/>
        <v>782.6574968252562</v>
      </c>
      <c r="AU218" s="77">
        <f t="shared" si="486"/>
        <v>0.64550223567080411</v>
      </c>
      <c r="AV218" s="78">
        <f t="shared" si="487"/>
        <v>0.69146978669304893</v>
      </c>
      <c r="AW218" s="74">
        <v>322109.14</v>
      </c>
      <c r="AX218" s="75">
        <v>649.96</v>
      </c>
      <c r="AY218" s="79">
        <f t="shared" si="488"/>
        <v>495.58302049356882</v>
      </c>
      <c r="AZ218" s="78">
        <f t="shared" si="489"/>
        <v>2.7935271083667512E-2</v>
      </c>
      <c r="BA218" s="74">
        <v>313355.46999999997</v>
      </c>
    </row>
    <row r="219" spans="1:56">
      <c r="A219" s="62"/>
      <c r="B219" s="88" t="s">
        <v>361</v>
      </c>
      <c r="C219" s="73" t="s">
        <v>362</v>
      </c>
      <c r="D219" s="74">
        <v>863791.09</v>
      </c>
      <c r="E219" s="75">
        <v>72.719999999999985</v>
      </c>
      <c r="F219" s="76">
        <f t="shared" si="470"/>
        <v>11878.315319031904</v>
      </c>
      <c r="G219" s="77">
        <f t="shared" si="471"/>
        <v>3.0727831420540679E-2</v>
      </c>
      <c r="H219" s="77">
        <f t="shared" si="472"/>
        <v>0.17653589744347598</v>
      </c>
      <c r="I219" s="74">
        <v>838039.94</v>
      </c>
      <c r="J219" s="75">
        <v>77.040000000000006</v>
      </c>
      <c r="K219" s="76">
        <f t="shared" si="473"/>
        <v>10877.984683281411</v>
      </c>
      <c r="L219" s="77">
        <f t="shared" si="474"/>
        <v>0.14146126802648165</v>
      </c>
      <c r="M219" s="77">
        <f t="shared" si="475"/>
        <v>0.29195226559472015</v>
      </c>
      <c r="N219" s="74">
        <v>734181.67</v>
      </c>
      <c r="O219" s="75">
        <v>76.559999999999988</v>
      </c>
      <c r="P219" s="76">
        <f t="shared" si="476"/>
        <v>9589.6247387669828</v>
      </c>
      <c r="Q219" s="77">
        <f t="shared" si="477"/>
        <v>0.13184065178876234</v>
      </c>
      <c r="R219" s="78">
        <f t="shared" si="478"/>
        <v>-0.13261869426578587</v>
      </c>
      <c r="S219" s="74">
        <v>648661.68999999994</v>
      </c>
      <c r="T219" s="75">
        <v>76.94</v>
      </c>
      <c r="U219" s="76">
        <v>8430.7472056147635</v>
      </c>
      <c r="V219" s="77">
        <v>-0.23365422123387805</v>
      </c>
      <c r="W219" s="77">
        <v>-0.30140388203076562</v>
      </c>
      <c r="X219" s="74">
        <v>846434.74</v>
      </c>
      <c r="Y219" s="75">
        <v>74.540000000000006</v>
      </c>
      <c r="Z219" s="76">
        <v>11355.443251945264</v>
      </c>
      <c r="AA219" s="77">
        <v>-8.84061251123089E-2</v>
      </c>
      <c r="AB219" s="77">
        <v>1.4613891968193493E-2</v>
      </c>
      <c r="AC219" s="74">
        <v>928521.75</v>
      </c>
      <c r="AD219" s="75">
        <v>77.632777777777775</v>
      </c>
      <c r="AE219" s="76">
        <v>11960.434452801293</v>
      </c>
      <c r="AF219" s="77">
        <v>0.11301087021146837</v>
      </c>
      <c r="AG219" s="77">
        <v>0.32695493826610028</v>
      </c>
      <c r="AH219" s="74">
        <v>834243.2</v>
      </c>
      <c r="AI219" s="75">
        <v>65.22</v>
      </c>
      <c r="AJ219" s="76">
        <f t="shared" si="479"/>
        <v>12791.217417969947</v>
      </c>
      <c r="AK219" s="77">
        <f t="shared" si="480"/>
        <v>0.1922210050059828</v>
      </c>
      <c r="AL219" s="78">
        <f t="shared" si="481"/>
        <v>0.42322276285129867</v>
      </c>
      <c r="AM219" s="74">
        <v>699738.72</v>
      </c>
      <c r="AN219" s="75">
        <v>68.099999999999994</v>
      </c>
      <c r="AO219" s="76">
        <f t="shared" si="482"/>
        <v>10275.164757709252</v>
      </c>
      <c r="AP219" s="77">
        <f t="shared" si="483"/>
        <v>0.19375749703735229</v>
      </c>
      <c r="AQ219" s="78">
        <f t="shared" si="484"/>
        <v>0.19773344611979207</v>
      </c>
      <c r="AR219" s="74">
        <v>586164.88</v>
      </c>
      <c r="AS219" s="75">
        <v>74.73</v>
      </c>
      <c r="AT219" s="79">
        <f t="shared" si="485"/>
        <v>7843.7693028234971</v>
      </c>
      <c r="AU219" s="77">
        <f t="shared" si="486"/>
        <v>3.3306170577418093E-3</v>
      </c>
      <c r="AV219" s="78">
        <f t="shared" si="487"/>
        <v>0.26685163837591391</v>
      </c>
      <c r="AW219" s="74">
        <v>584219.06999999995</v>
      </c>
      <c r="AX219" s="75">
        <v>63.88</v>
      </c>
      <c r="AY219" s="79">
        <f t="shared" si="488"/>
        <v>9145.5709142141495</v>
      </c>
      <c r="AZ219" s="78">
        <f t="shared" si="489"/>
        <v>0.26264624724693958</v>
      </c>
      <c r="BA219" s="74">
        <v>462694.18</v>
      </c>
    </row>
    <row r="220" spans="1:56">
      <c r="A220" s="62"/>
      <c r="B220" s="73" t="s">
        <v>363</v>
      </c>
      <c r="C220" s="73" t="s">
        <v>364</v>
      </c>
      <c r="D220" s="74">
        <v>324787.37</v>
      </c>
      <c r="E220" s="75">
        <v>86.02</v>
      </c>
      <c r="F220" s="76">
        <f t="shared" si="470"/>
        <v>3775.7192513368987</v>
      </c>
      <c r="G220" s="77">
        <f t="shared" si="471"/>
        <v>1.9865798905479355E-2</v>
      </c>
      <c r="H220" s="77">
        <f t="shared" si="472"/>
        <v>0.13763581887587042</v>
      </c>
      <c r="I220" s="74">
        <v>318460.89</v>
      </c>
      <c r="J220" s="75">
        <v>95.15</v>
      </c>
      <c r="K220" s="76">
        <f t="shared" si="473"/>
        <v>3346.935260115607</v>
      </c>
      <c r="L220" s="77">
        <f t="shared" si="474"/>
        <v>0.1154759970348863</v>
      </c>
      <c r="M220" s="77">
        <f t="shared" si="475"/>
        <v>0.21127587965308292</v>
      </c>
      <c r="N220" s="74">
        <v>285493.27</v>
      </c>
      <c r="O220" s="75">
        <v>98.05</v>
      </c>
      <c r="P220" s="76">
        <f t="shared" si="476"/>
        <v>2911.7110657827643</v>
      </c>
      <c r="Q220" s="77">
        <f t="shared" si="477"/>
        <v>8.5882513718670797E-2</v>
      </c>
      <c r="R220" s="78">
        <f t="shared" si="478"/>
        <v>-0.14860446869429828</v>
      </c>
      <c r="S220" s="74">
        <v>262913.59000000003</v>
      </c>
      <c r="T220" s="75">
        <v>92.190000000000012</v>
      </c>
      <c r="U220" s="76">
        <v>2851.8666883609935</v>
      </c>
      <c r="V220" s="77">
        <v>-0.21594139278470753</v>
      </c>
      <c r="W220" s="77">
        <v>-0.16708743631391526</v>
      </c>
      <c r="X220" s="74">
        <v>335323.90000000002</v>
      </c>
      <c r="Y220" s="75">
        <v>104.39</v>
      </c>
      <c r="Z220" s="76">
        <v>3212.2224350991478</v>
      </c>
      <c r="AA220" s="77">
        <v>6.230906213032314E-2</v>
      </c>
      <c r="AB220" s="77">
        <v>3.4749841828482807E-2</v>
      </c>
      <c r="AC220" s="74">
        <v>315655.69</v>
      </c>
      <c r="AD220" s="75">
        <v>93.666666666666671</v>
      </c>
      <c r="AE220" s="76">
        <v>3369.9895729537366</v>
      </c>
      <c r="AF220" s="77">
        <v>-2.5942751769973502E-2</v>
      </c>
      <c r="AG220" s="77">
        <v>6.2007181952750547E-2</v>
      </c>
      <c r="AH220" s="74">
        <v>324062.77</v>
      </c>
      <c r="AI220" s="75">
        <v>104.50999999999999</v>
      </c>
      <c r="AJ220" s="76">
        <f t="shared" si="479"/>
        <v>3100.7824131662046</v>
      </c>
      <c r="AK220" s="77">
        <f t="shared" si="480"/>
        <v>9.0292366164862636E-2</v>
      </c>
      <c r="AL220" s="78">
        <f t="shared" si="481"/>
        <v>0.19892707192368858</v>
      </c>
      <c r="AM220" s="74">
        <v>297225.57</v>
      </c>
      <c r="AN220" s="75">
        <v>102.9711111111111</v>
      </c>
      <c r="AO220" s="76">
        <f t="shared" si="482"/>
        <v>2886.4947342296655</v>
      </c>
      <c r="AP220" s="77">
        <f t="shared" si="483"/>
        <v>9.9638142144342343E-2</v>
      </c>
      <c r="AQ220" s="78">
        <f t="shared" si="484"/>
        <v>0.19155740353114042</v>
      </c>
      <c r="AR220" s="74">
        <v>270293.98</v>
      </c>
      <c r="AS220" s="75">
        <v>106.78999999999999</v>
      </c>
      <c r="AT220" s="79">
        <f t="shared" si="485"/>
        <v>2531.0795018260137</v>
      </c>
      <c r="AU220" s="77">
        <f t="shared" si="486"/>
        <v>8.3590462956797326E-2</v>
      </c>
      <c r="AV220" s="78">
        <f t="shared" si="487"/>
        <v>-0.18612224107963488</v>
      </c>
      <c r="AW220" s="74">
        <v>249442.93</v>
      </c>
      <c r="AX220" s="75">
        <v>104.77</v>
      </c>
      <c r="AY220" s="79">
        <f t="shared" si="488"/>
        <v>2380.8621742865325</v>
      </c>
      <c r="AZ220" s="78">
        <f t="shared" si="489"/>
        <v>-0.2489064948951896</v>
      </c>
      <c r="BA220" s="74">
        <v>332106.36</v>
      </c>
    </row>
    <row r="221" spans="1:56">
      <c r="A221" s="62"/>
      <c r="B221" s="73" t="s">
        <v>365</v>
      </c>
      <c r="C221" s="73" t="s">
        <v>366</v>
      </c>
      <c r="D221" s="74">
        <v>702178.04</v>
      </c>
      <c r="E221" s="75">
        <v>230.97000000000006</v>
      </c>
      <c r="F221" s="76">
        <f t="shared" si="470"/>
        <v>3040.1265965276871</v>
      </c>
      <c r="G221" s="77">
        <f t="shared" si="471"/>
        <v>2.9135047230451277E-2</v>
      </c>
      <c r="H221" s="77">
        <f t="shared" si="472"/>
        <v>3.3713982711409997E-2</v>
      </c>
      <c r="I221" s="74">
        <v>682299.22</v>
      </c>
      <c r="J221" s="75">
        <v>216.12999999999997</v>
      </c>
      <c r="K221" s="76">
        <f t="shared" si="473"/>
        <v>3156.8927034655071</v>
      </c>
      <c r="L221" s="77">
        <f t="shared" si="474"/>
        <v>4.4493047761625512E-3</v>
      </c>
      <c r="M221" s="77">
        <f t="shared" si="475"/>
        <v>4.5428349472065678E-2</v>
      </c>
      <c r="N221" s="74">
        <v>679276.91</v>
      </c>
      <c r="O221" s="75">
        <v>208.82</v>
      </c>
      <c r="P221" s="76">
        <f t="shared" si="476"/>
        <v>3252.9303227660189</v>
      </c>
      <c r="Q221" s="77">
        <f t="shared" si="477"/>
        <v>4.0797524077170959E-2</v>
      </c>
      <c r="R221" s="78">
        <f t="shared" si="478"/>
        <v>-1.2088302383216792E-2</v>
      </c>
      <c r="S221" s="74">
        <v>652650.39</v>
      </c>
      <c r="T221" s="75">
        <v>193.85</v>
      </c>
      <c r="U221" s="76">
        <v>3366.7804488006191</v>
      </c>
      <c r="V221" s="77">
        <v>-5.0812790419807422E-2</v>
      </c>
      <c r="W221" s="77">
        <v>-0.10899658166978317</v>
      </c>
      <c r="X221" s="74">
        <v>687588.69</v>
      </c>
      <c r="Y221" s="75">
        <v>204.90366666666668</v>
      </c>
      <c r="Z221" s="76">
        <v>3355.6680619022591</v>
      </c>
      <c r="AA221" s="77">
        <v>-6.1298541175780624E-2</v>
      </c>
      <c r="AB221" s="77">
        <v>0.26139204717023429</v>
      </c>
      <c r="AC221" s="74">
        <v>732489.21</v>
      </c>
      <c r="AD221" s="75">
        <v>203.42999999999998</v>
      </c>
      <c r="AE221" s="76">
        <v>3600.6941454062826</v>
      </c>
      <c r="AF221" s="77">
        <v>0.34376274300266296</v>
      </c>
      <c r="AG221" s="77">
        <v>1.3908849636090521</v>
      </c>
      <c r="AH221" s="74">
        <v>545103.07999999996</v>
      </c>
      <c r="AI221" s="75">
        <v>210.83</v>
      </c>
      <c r="AJ221" s="76">
        <f t="shared" si="479"/>
        <v>2585.510031779158</v>
      </c>
      <c r="AK221" s="77">
        <f t="shared" si="480"/>
        <v>0.77924635584595459</v>
      </c>
      <c r="AL221" s="78">
        <f t="shared" si="481"/>
        <v>0.33447242269932825</v>
      </c>
      <c r="AM221" s="74">
        <v>306367.40000000002</v>
      </c>
      <c r="AN221" s="75">
        <v>210.49</v>
      </c>
      <c r="AO221" s="76">
        <f t="shared" si="482"/>
        <v>1455.4962230984845</v>
      </c>
      <c r="AP221" s="77">
        <f t="shared" si="483"/>
        <v>-0.24997883608712274</v>
      </c>
      <c r="AQ221" s="78">
        <f t="shared" si="484"/>
        <v>-0.34481756819974063</v>
      </c>
      <c r="AR221" s="74">
        <v>408478.34</v>
      </c>
      <c r="AS221" s="75">
        <v>221.98000000000002</v>
      </c>
      <c r="AT221" s="79">
        <f t="shared" si="485"/>
        <v>1840.1583025497791</v>
      </c>
      <c r="AU221" s="77">
        <f t="shared" si="486"/>
        <v>-0.12644807463544377</v>
      </c>
      <c r="AV221" s="78">
        <f t="shared" si="487"/>
        <v>7.0635663677289989E-2</v>
      </c>
      <c r="AW221" s="74">
        <v>467606.25</v>
      </c>
      <c r="AX221" s="75">
        <v>221.31</v>
      </c>
      <c r="AY221" s="79">
        <f t="shared" si="488"/>
        <v>2112.9015860105733</v>
      </c>
      <c r="AZ221" s="78">
        <f t="shared" si="489"/>
        <v>0.22561193283442826</v>
      </c>
      <c r="BA221" s="74">
        <v>381528.8</v>
      </c>
    </row>
    <row r="222" spans="1:56">
      <c r="A222" s="62"/>
      <c r="B222" s="73" t="s">
        <v>367</v>
      </c>
      <c r="C222" s="73" t="s">
        <v>368</v>
      </c>
      <c r="D222" s="74">
        <v>461424.15</v>
      </c>
      <c r="E222" s="75">
        <v>274.57000000000005</v>
      </c>
      <c r="F222" s="76">
        <f t="shared" si="470"/>
        <v>1680.533743671923</v>
      </c>
      <c r="G222" s="77">
        <f t="shared" si="471"/>
        <v>0.23640865717291717</v>
      </c>
      <c r="H222" s="77">
        <f t="shared" si="472"/>
        <v>0.21267934178768924</v>
      </c>
      <c r="I222" s="74">
        <v>373197.12</v>
      </c>
      <c r="J222" s="75">
        <v>274.57</v>
      </c>
      <c r="K222" s="76">
        <f t="shared" si="473"/>
        <v>1359.2057398841825</v>
      </c>
      <c r="L222" s="77">
        <f t="shared" si="474"/>
        <v>-1.9192129760305678E-2</v>
      </c>
      <c r="M222" s="77">
        <f t="shared" si="475"/>
        <v>-0.11925950770474524</v>
      </c>
      <c r="N222" s="74">
        <v>380499.72</v>
      </c>
      <c r="O222" s="75">
        <v>268.95</v>
      </c>
      <c r="P222" s="76">
        <f t="shared" si="476"/>
        <v>1414.760066926938</v>
      </c>
      <c r="Q222" s="77">
        <f t="shared" si="477"/>
        <v>-0.10202546388619886</v>
      </c>
      <c r="R222" s="78">
        <f t="shared" si="478"/>
        <v>0.10581767474010055</v>
      </c>
      <c r="S222" s="74">
        <v>423731.08</v>
      </c>
      <c r="T222" s="75">
        <v>263.42</v>
      </c>
      <c r="U222" s="76">
        <v>1608.5759623415079</v>
      </c>
      <c r="V222" s="77">
        <v>0.23145771986563243</v>
      </c>
      <c r="W222" s="77">
        <v>-2.960893245758275E-2</v>
      </c>
      <c r="X222" s="74">
        <v>344089.02</v>
      </c>
      <c r="Y222" s="75">
        <v>257.62599999999998</v>
      </c>
      <c r="Z222" s="76">
        <v>1335.614495431362</v>
      </c>
      <c r="AA222" s="77">
        <v>-0.21199806384883504</v>
      </c>
      <c r="AB222" s="77">
        <v>-0.27507534053111049</v>
      </c>
      <c r="AC222" s="74">
        <v>436660.12</v>
      </c>
      <c r="AD222" s="75">
        <v>251.47333333333341</v>
      </c>
      <c r="AE222" s="76">
        <v>1736.407253254155</v>
      </c>
      <c r="AF222" s="77">
        <v>-8.0047108755041327E-2</v>
      </c>
      <c r="AG222" s="77">
        <v>0.16298154017002009</v>
      </c>
      <c r="AH222" s="74">
        <v>474654.87</v>
      </c>
      <c r="AI222" s="75">
        <v>241.85</v>
      </c>
      <c r="AJ222" s="76">
        <f t="shared" si="479"/>
        <v>1962.6002480876577</v>
      </c>
      <c r="AK222" s="77">
        <f t="shared" si="480"/>
        <v>0.26417510204916506</v>
      </c>
      <c r="AL222" s="78">
        <f t="shared" si="481"/>
        <v>5.601693126020181</v>
      </c>
      <c r="AM222" s="74">
        <v>375466.08</v>
      </c>
      <c r="AN222" s="75">
        <v>237.45999999999998</v>
      </c>
      <c r="AO222" s="76">
        <f t="shared" si="482"/>
        <v>1581.1761138718102</v>
      </c>
      <c r="AP222" s="77">
        <f t="shared" si="483"/>
        <v>4.2221350628715628</v>
      </c>
      <c r="AQ222" s="78">
        <f t="shared" si="484"/>
        <v>6.7268035875145316</v>
      </c>
      <c r="AR222" s="74">
        <v>71898.960000000006</v>
      </c>
      <c r="AS222" s="75">
        <v>236.88000000000002</v>
      </c>
      <c r="AT222" s="79">
        <f t="shared" si="485"/>
        <v>303.52482269503548</v>
      </c>
      <c r="AU222" s="77">
        <f t="shared" si="486"/>
        <v>2.0966402665896315</v>
      </c>
      <c r="AV222" s="78">
        <f t="shared" si="487"/>
        <v>0.42724574112841807</v>
      </c>
      <c r="AW222" s="74">
        <v>-65562.94</v>
      </c>
      <c r="AX222" s="75">
        <v>227.12</v>
      </c>
      <c r="AY222" s="79">
        <f t="shared" si="488"/>
        <v>-288.67092286016202</v>
      </c>
      <c r="AZ222" s="78">
        <f t="shared" si="489"/>
        <v>-2.3014712158681849</v>
      </c>
      <c r="BA222" s="74">
        <v>50376.02</v>
      </c>
    </row>
    <row r="223" spans="1:56">
      <c r="A223" s="62"/>
      <c r="B223" s="73" t="s">
        <v>369</v>
      </c>
      <c r="C223" s="73" t="s">
        <v>370</v>
      </c>
      <c r="D223" s="74">
        <v>248653.72</v>
      </c>
      <c r="E223" s="75">
        <v>93.86</v>
      </c>
      <c r="F223" s="76">
        <f t="shared" si="470"/>
        <v>2649.1979544001706</v>
      </c>
      <c r="G223" s="77">
        <f t="shared" si="471"/>
        <v>-2.8432982552027076E-2</v>
      </c>
      <c r="H223" s="77">
        <f t="shared" si="472"/>
        <v>-3.4551024603069198E-2</v>
      </c>
      <c r="I223" s="74">
        <v>255930.59</v>
      </c>
      <c r="J223" s="75">
        <v>92.38000000000001</v>
      </c>
      <c r="K223" s="76">
        <f t="shared" si="473"/>
        <v>2770.4112361983111</v>
      </c>
      <c r="L223" s="77">
        <f t="shared" si="474"/>
        <v>-6.2970870163053258E-3</v>
      </c>
      <c r="M223" s="77">
        <f t="shared" si="475"/>
        <v>-3.3652293166555845E-2</v>
      </c>
      <c r="N223" s="74">
        <v>257552.42</v>
      </c>
      <c r="O223" s="75">
        <v>98.070000000000007</v>
      </c>
      <c r="P223" s="76">
        <f t="shared" si="476"/>
        <v>2626.2100540430306</v>
      </c>
      <c r="Q223" s="77">
        <f t="shared" si="477"/>
        <v>-2.7528555861946417E-2</v>
      </c>
      <c r="R223" s="78">
        <f t="shared" si="478"/>
        <v>-2.1669684610238103E-3</v>
      </c>
      <c r="S223" s="74">
        <v>264843.17</v>
      </c>
      <c r="T223" s="75">
        <v>97.17</v>
      </c>
      <c r="U223" s="76">
        <v>2725.5651950190386</v>
      </c>
      <c r="V223" s="77">
        <v>2.6079518893638829E-2</v>
      </c>
      <c r="W223" s="77">
        <v>-0.51638448886639454</v>
      </c>
      <c r="X223" s="74">
        <v>258111.74</v>
      </c>
      <c r="Y223" s="75">
        <v>108.44999999999999</v>
      </c>
      <c r="Z223" s="76">
        <v>2380.0068234209316</v>
      </c>
      <c r="AA223" s="77">
        <v>-0.52867638206533973</v>
      </c>
      <c r="AB223" s="77">
        <v>-0.57361214339671718</v>
      </c>
      <c r="AC223" s="74">
        <v>547631.67000000004</v>
      </c>
      <c r="AD223" s="75">
        <v>120.99666666666667</v>
      </c>
      <c r="AE223" s="76">
        <v>4526.0062536158021</v>
      </c>
      <c r="AF223" s="77">
        <v>-9.533950691519745E-2</v>
      </c>
      <c r="AG223" s="77">
        <v>3.9049672126307784E-2</v>
      </c>
      <c r="AH223" s="74">
        <v>605344.96</v>
      </c>
      <c r="AI223" s="75">
        <v>124.03999999999998</v>
      </c>
      <c r="AJ223" s="76">
        <f t="shared" si="479"/>
        <v>4880.2399226056114</v>
      </c>
      <c r="AK223" s="77">
        <f t="shared" si="480"/>
        <v>0.14855205910810967</v>
      </c>
      <c r="AL223" s="78">
        <f t="shared" si="481"/>
        <v>0.33953597388273654</v>
      </c>
      <c r="AM223" s="74">
        <v>527050.52</v>
      </c>
      <c r="AN223" s="75">
        <v>122.99999999999999</v>
      </c>
      <c r="AO223" s="76">
        <f t="shared" si="482"/>
        <v>4284.9635772357733</v>
      </c>
      <c r="AP223" s="77">
        <f t="shared" si="483"/>
        <v>0.16628233196754921</v>
      </c>
      <c r="AQ223" s="78">
        <f t="shared" si="484"/>
        <v>0.29765142189758831</v>
      </c>
      <c r="AR223" s="74">
        <v>451906.46</v>
      </c>
      <c r="AS223" s="75">
        <v>115.13999999999999</v>
      </c>
      <c r="AT223" s="79">
        <f t="shared" si="485"/>
        <v>3924.8433211742235</v>
      </c>
      <c r="AU223" s="77">
        <f t="shared" si="486"/>
        <v>0.11263918378015379</v>
      </c>
      <c r="AV223" s="78">
        <f t="shared" si="487"/>
        <v>0.2021947788408231</v>
      </c>
      <c r="AW223" s="74">
        <v>406157.24</v>
      </c>
      <c r="AX223" s="75">
        <v>119.59</v>
      </c>
      <c r="AY223" s="79">
        <f t="shared" si="488"/>
        <v>3396.2475123338072</v>
      </c>
      <c r="AZ223" s="78">
        <f t="shared" si="489"/>
        <v>8.0489341348205262E-2</v>
      </c>
      <c r="BA223" s="74">
        <v>375901.2</v>
      </c>
    </row>
    <row r="224" spans="1:56">
      <c r="A224" s="62"/>
      <c r="B224" s="73" t="s">
        <v>371</v>
      </c>
      <c r="C224" s="73" t="s">
        <v>372</v>
      </c>
      <c r="D224" s="74">
        <v>508652.35</v>
      </c>
      <c r="E224" s="75">
        <v>602.3599999999999</v>
      </c>
      <c r="F224" s="76">
        <f t="shared" si="470"/>
        <v>844.43248223653643</v>
      </c>
      <c r="G224" s="77">
        <f t="shared" si="471"/>
        <v>-1.6353195197458772E-2</v>
      </c>
      <c r="H224" s="77">
        <f t="shared" si="472"/>
        <v>0.30930706971327143</v>
      </c>
      <c r="I224" s="74">
        <v>517108.73</v>
      </c>
      <c r="J224" s="75">
        <v>592.19399999999996</v>
      </c>
      <c r="K224" s="76">
        <f t="shared" si="473"/>
        <v>873.20832362367742</v>
      </c>
      <c r="L224" s="77">
        <f t="shared" si="474"/>
        <v>0.33107438901924124</v>
      </c>
      <c r="M224" s="77">
        <f t="shared" si="475"/>
        <v>0.20949351004598266</v>
      </c>
      <c r="N224" s="74">
        <v>388489.73</v>
      </c>
      <c r="O224" s="75">
        <v>555.64</v>
      </c>
      <c r="P224" s="76">
        <f t="shared" si="476"/>
        <v>699.1752393636167</v>
      </c>
      <c r="Q224" s="77">
        <f t="shared" si="477"/>
        <v>-9.1340408902947576E-2</v>
      </c>
      <c r="R224" s="78">
        <f t="shared" si="478"/>
        <v>-0.27357581334312897</v>
      </c>
      <c r="S224" s="74">
        <v>427541.55</v>
      </c>
      <c r="T224" s="75">
        <v>524.2399999999999</v>
      </c>
      <c r="U224" s="76">
        <v>815.54545627956679</v>
      </c>
      <c r="V224" s="77">
        <v>-0.2005540977344035</v>
      </c>
      <c r="W224" s="77">
        <v>-3.0145501919660249E-2</v>
      </c>
      <c r="X224" s="74">
        <v>534797.35</v>
      </c>
      <c r="Y224" s="75">
        <v>545.41777777777759</v>
      </c>
      <c r="Z224" s="76">
        <v>980.52790317717745</v>
      </c>
      <c r="AA224" s="77">
        <v>0.21315838298978376</v>
      </c>
      <c r="AB224" s="77">
        <v>0.52704199763210213</v>
      </c>
      <c r="AC224" s="74">
        <v>440830.61</v>
      </c>
      <c r="AD224" s="75">
        <v>552.30388888888899</v>
      </c>
      <c r="AE224" s="76">
        <v>798.16676809365197</v>
      </c>
      <c r="AF224" s="77">
        <v>0.25873259340529298</v>
      </c>
      <c r="AG224" s="77">
        <v>1.6366570968880276</v>
      </c>
      <c r="AH224" s="74">
        <v>350217.84</v>
      </c>
      <c r="AI224" s="75">
        <v>568.46999999999991</v>
      </c>
      <c r="AJ224" s="76">
        <f t="shared" si="479"/>
        <v>616.07092722571122</v>
      </c>
      <c r="AK224" s="77">
        <f t="shared" si="480"/>
        <v>1.0946920026556137</v>
      </c>
      <c r="AL224" s="78">
        <f t="shared" si="481"/>
        <v>0.59605903786878744</v>
      </c>
      <c r="AM224" s="74">
        <v>167193</v>
      </c>
      <c r="AN224" s="75">
        <v>551.31444444444435</v>
      </c>
      <c r="AO224" s="76">
        <f t="shared" si="482"/>
        <v>303.26250597057947</v>
      </c>
      <c r="AP224" s="77">
        <f t="shared" si="483"/>
        <v>-0.23804595814309129</v>
      </c>
      <c r="AQ224" s="78">
        <f t="shared" si="484"/>
        <v>-0.27379541308763194</v>
      </c>
      <c r="AR224" s="74">
        <v>219426.62</v>
      </c>
      <c r="AS224" s="75">
        <v>571.07000000000005</v>
      </c>
      <c r="AT224" s="79">
        <f t="shared" si="485"/>
        <v>384.23769415308101</v>
      </c>
      <c r="AU224" s="77">
        <f t="shared" si="486"/>
        <v>-4.6918124953334465E-2</v>
      </c>
      <c r="AV224" s="78">
        <f t="shared" si="487"/>
        <v>0.63036839923933274</v>
      </c>
      <c r="AW224" s="74">
        <v>230228.51</v>
      </c>
      <c r="AX224" s="75">
        <v>557.89</v>
      </c>
      <c r="AY224" s="79">
        <f t="shared" si="488"/>
        <v>412.67724820305079</v>
      </c>
      <c r="AZ224" s="78">
        <f t="shared" si="489"/>
        <v>0.71062785047665022</v>
      </c>
      <c r="BA224" s="74">
        <v>134587.14000000001</v>
      </c>
    </row>
    <row r="225" spans="1:56" s="82" customFormat="1">
      <c r="A225" s="80"/>
      <c r="B225" s="59"/>
      <c r="C225" s="59" t="s">
        <v>55</v>
      </c>
      <c r="D225" s="47">
        <f>SUM(D217:D224)</f>
        <v>4394683.09</v>
      </c>
      <c r="E225" s="54">
        <f>SUM(E217:E224)</f>
        <v>1972.56</v>
      </c>
      <c r="F225" s="49">
        <f t="shared" si="470"/>
        <v>2227.908448919171</v>
      </c>
      <c r="G225" s="55">
        <f t="shared" si="471"/>
        <v>5.9228393386381514E-2</v>
      </c>
      <c r="H225" s="55">
        <f t="shared" si="472"/>
        <v>2.3469627320966385E-2</v>
      </c>
      <c r="I225" s="47">
        <f>SUM(I217:I224)</f>
        <v>4148947.5900000003</v>
      </c>
      <c r="J225" s="54">
        <f>SUM(J217:J224)</f>
        <v>1987.3639999999998</v>
      </c>
      <c r="K225" s="49">
        <f t="shared" si="473"/>
        <v>2087.6636539657561</v>
      </c>
      <c r="L225" s="55">
        <f t="shared" si="474"/>
        <v>-3.3759259370959076E-2</v>
      </c>
      <c r="M225" s="55">
        <f t="shared" si="475"/>
        <v>1.8524909258202174E-2</v>
      </c>
      <c r="N225" s="47">
        <f>SUM(N217:N224)</f>
        <v>4293906.6999999993</v>
      </c>
      <c r="O225" s="54">
        <f>SUM(O217:O224)</f>
        <v>1945.9899999999998</v>
      </c>
      <c r="P225" s="49">
        <f t="shared" si="476"/>
        <v>2206.5409894192671</v>
      </c>
      <c r="Q225" s="55">
        <f t="shared" si="477"/>
        <v>5.4110912975086592E-2</v>
      </c>
      <c r="R225" s="56">
        <f t="shared" si="478"/>
        <v>-1.1613637876412638E-2</v>
      </c>
      <c r="S225" s="47">
        <f>SUM(S217:S224)</f>
        <v>4073486.6199999996</v>
      </c>
      <c r="T225" s="54">
        <f>SUM(T217:T224)</f>
        <v>1905.0899999999997</v>
      </c>
      <c r="U225" s="49">
        <f t="shared" ref="U225" si="490">S225/T225</f>
        <v>2138.2121684539838</v>
      </c>
      <c r="V225" s="55">
        <f t="shared" ref="V225" si="491">SUM(S225-X225)/ABS(X225)</f>
        <v>-6.2350697675636911E-2</v>
      </c>
      <c r="W225" s="55">
        <f t="shared" ref="W225" si="492">SUM(S225-AC225)/ABS(AC225)</f>
        <v>-8.3335817872354043E-2</v>
      </c>
      <c r="X225" s="47">
        <f>SUM(X217:X224)</f>
        <v>4344360.5299999993</v>
      </c>
      <c r="Y225" s="54">
        <f>SUM(Y217:Y224)</f>
        <v>1977.8686666666663</v>
      </c>
      <c r="Z225" s="49">
        <f t="shared" ref="Z225" si="493">X225/Y225</f>
        <v>2196.4858452010467</v>
      </c>
      <c r="AA225" s="55">
        <f t="shared" ref="AA225" si="494">SUM(X225-AC225)/ABS(AC225)</f>
        <v>-2.238056397492813E-2</v>
      </c>
      <c r="AB225" s="55">
        <f t="shared" ref="AB225" si="495">SUM(X225-AH225)/ABS(AH225)</f>
        <v>7.1955125859060526E-2</v>
      </c>
      <c r="AC225" s="47">
        <f>SUM(AC217:AC224)</f>
        <v>4443815.63</v>
      </c>
      <c r="AD225" s="54">
        <f>SUM(AD217:AD224)</f>
        <v>1998.0933333333332</v>
      </c>
      <c r="AE225" s="49">
        <f t="shared" ref="AE225" si="496">AC225/AD225</f>
        <v>2224.0280550791754</v>
      </c>
      <c r="AF225" s="55">
        <f t="shared" ref="AF225" si="497">SUM(AC225-AH225)/ABS(AH225)</f>
        <v>9.6495309276532576E-2</v>
      </c>
      <c r="AG225" s="55">
        <f t="shared" ref="AG225" si="498">SUM(AC225-AM225)/ABS(AM225)</f>
        <v>0.39883751905243642</v>
      </c>
      <c r="AH225" s="47">
        <f>SUM(AH217:AH224)</f>
        <v>4052744.77</v>
      </c>
      <c r="AI225" s="54">
        <f>SUM(AI217:AI224)</f>
        <v>2051.5</v>
      </c>
      <c r="AJ225" s="49">
        <f t="shared" si="479"/>
        <v>1975.5031781623202</v>
      </c>
      <c r="AK225" s="55">
        <f t="shared" si="480"/>
        <v>0.27573506901309885</v>
      </c>
      <c r="AL225" s="56">
        <f t="shared" si="481"/>
        <v>0.49150365516301164</v>
      </c>
      <c r="AM225" s="47">
        <f>SUM(AM217:AM224)</f>
        <v>3176791.85</v>
      </c>
      <c r="AN225" s="54">
        <f>SUM(AN217:AN224)</f>
        <v>2037.1444444444442</v>
      </c>
      <c r="AO225" s="49">
        <f t="shared" si="482"/>
        <v>1559.4337744009863</v>
      </c>
      <c r="AP225" s="55">
        <f t="shared" si="483"/>
        <v>0.16913275443374787</v>
      </c>
      <c r="AQ225" s="56">
        <f t="shared" si="484"/>
        <v>0.31066020006630723</v>
      </c>
      <c r="AR225" s="47">
        <f>SUM(AR217:AR224)</f>
        <v>2717220.8100000005</v>
      </c>
      <c r="AS225" s="54">
        <f>SUM(AS217:AS224)</f>
        <v>2097.4300000000003</v>
      </c>
      <c r="AT225" s="81">
        <f t="shared" si="485"/>
        <v>1295.5001168096194</v>
      </c>
      <c r="AU225" s="55">
        <f t="shared" si="486"/>
        <v>0.12105335779520274</v>
      </c>
      <c r="AV225" s="56">
        <f t="shared" si="487"/>
        <v>0.18661241824142807</v>
      </c>
      <c r="AW225" s="47">
        <f>SUM(AW217:AW224)</f>
        <v>2423810.42</v>
      </c>
      <c r="AX225" s="54">
        <f>SUM(AX217:AX224)</f>
        <v>2033.8600000000001</v>
      </c>
      <c r="AY225" s="81">
        <f>AW225/AX225</f>
        <v>1191.7292340672416</v>
      </c>
      <c r="AZ225" s="56">
        <f t="shared" si="489"/>
        <v>5.8479875190920086E-2</v>
      </c>
      <c r="BA225" s="47">
        <f>SUM(BA217:BA224)</f>
        <v>2289897.5</v>
      </c>
    </row>
    <row r="226" spans="1:56" ht="4.5" customHeight="1">
      <c r="A226" s="88"/>
      <c r="C226" s="63"/>
      <c r="D226" s="64"/>
      <c r="E226" s="65"/>
      <c r="F226" s="66"/>
      <c r="G226" s="65"/>
      <c r="H226" s="65"/>
      <c r="I226" s="64"/>
      <c r="J226" s="65"/>
      <c r="K226" s="66"/>
      <c r="L226" s="65"/>
      <c r="M226" s="65"/>
      <c r="N226" s="64"/>
      <c r="O226" s="65"/>
      <c r="P226" s="66"/>
      <c r="Q226" s="65"/>
      <c r="R226" s="65"/>
      <c r="S226" s="64"/>
      <c r="T226" s="65"/>
      <c r="U226" s="66"/>
      <c r="V226" s="65"/>
      <c r="W226" s="65"/>
      <c r="X226" s="64"/>
      <c r="Y226" s="65"/>
      <c r="Z226" s="66"/>
      <c r="AA226" s="65"/>
      <c r="AB226" s="65"/>
      <c r="AC226" s="64"/>
      <c r="AD226" s="65"/>
      <c r="AE226" s="66"/>
      <c r="AF226" s="65"/>
      <c r="AG226" s="65"/>
      <c r="AH226" s="64"/>
      <c r="AI226" s="65"/>
      <c r="AJ226" s="66"/>
      <c r="AK226" s="65"/>
      <c r="AL226" s="65"/>
      <c r="AM226" s="64"/>
      <c r="AN226" s="65"/>
      <c r="AO226" s="66"/>
      <c r="AP226" s="65"/>
      <c r="AQ226" s="65"/>
      <c r="AR226" s="64"/>
      <c r="AS226" s="65"/>
      <c r="AT226" s="66"/>
      <c r="AU226" s="65"/>
      <c r="AV226" s="67"/>
      <c r="AW226" s="64"/>
      <c r="AX226" s="65"/>
      <c r="AY226" s="66"/>
      <c r="AZ226" s="89"/>
      <c r="BA226" s="64"/>
    </row>
    <row r="227" spans="1:56" ht="12.75">
      <c r="A227" s="80" t="s">
        <v>373</v>
      </c>
      <c r="B227" s="73"/>
      <c r="D227" s="83"/>
      <c r="E227" s="84"/>
      <c r="F227" s="85"/>
      <c r="G227" s="84"/>
      <c r="H227" s="84"/>
      <c r="I227" s="83"/>
      <c r="J227" s="84"/>
      <c r="K227" s="85"/>
      <c r="L227" s="84"/>
      <c r="M227" s="84"/>
      <c r="N227" s="83"/>
      <c r="O227" s="84"/>
      <c r="P227" s="85"/>
      <c r="Q227" s="84"/>
      <c r="R227" s="86"/>
      <c r="S227" s="83"/>
      <c r="T227" s="84"/>
      <c r="U227" s="85"/>
      <c r="V227" s="84"/>
      <c r="W227" s="84"/>
      <c r="X227" s="83"/>
      <c r="Y227" s="84"/>
      <c r="Z227" s="85"/>
      <c r="AA227" s="84"/>
      <c r="AB227" s="84"/>
      <c r="AC227" s="83"/>
      <c r="AD227" s="84"/>
      <c r="AE227" s="85"/>
      <c r="AF227" s="84"/>
      <c r="AG227" s="84"/>
      <c r="AH227" s="83"/>
      <c r="AI227" s="84"/>
      <c r="AJ227" s="85"/>
      <c r="AK227" s="84"/>
      <c r="AL227" s="86"/>
      <c r="AM227" s="83"/>
      <c r="AN227" s="84"/>
      <c r="AO227" s="85"/>
      <c r="AP227" s="84"/>
      <c r="AQ227" s="86"/>
      <c r="AR227" s="83"/>
      <c r="AS227" s="84"/>
      <c r="AT227" s="85"/>
      <c r="AU227" s="84"/>
      <c r="AV227" s="86"/>
      <c r="AW227" s="83"/>
      <c r="AX227" s="84"/>
      <c r="AY227" s="85"/>
      <c r="AZ227" s="87"/>
      <c r="BA227" s="83"/>
      <c r="BB227" s="84"/>
      <c r="BC227" s="84"/>
      <c r="BD227" s="84"/>
    </row>
    <row r="228" spans="1:56">
      <c r="A228" s="62"/>
      <c r="B228" s="73" t="s">
        <v>374</v>
      </c>
      <c r="C228" s="73" t="s">
        <v>375</v>
      </c>
      <c r="D228" s="74">
        <v>647216.71</v>
      </c>
      <c r="E228" s="75">
        <v>191.7</v>
      </c>
      <c r="F228" s="76">
        <f t="shared" ref="F228:F235" si="499">D228/E228</f>
        <v>3376.1956703182054</v>
      </c>
      <c r="G228" s="77">
        <f>SUM(D228-I228)/ABS(I228)</f>
        <v>0.16194515656330977</v>
      </c>
      <c r="H228" s="77">
        <f t="shared" ref="H228:H235" si="500">SUM(D228-N228)/ABS(N228)</f>
        <v>0.95738446717012371</v>
      </c>
      <c r="I228" s="74">
        <v>557011.41</v>
      </c>
      <c r="J228" s="75">
        <v>183.85</v>
      </c>
      <c r="K228" s="76">
        <f t="shared" ref="K228:K235" si="501">I228/J228</f>
        <v>3029.705792765842</v>
      </c>
      <c r="L228" s="77">
        <f>SUM(I228-N228)/ABS(N228)</f>
        <v>0.68457560678637208</v>
      </c>
      <c r="M228" s="77">
        <f t="shared" ref="M228:M235" si="502">SUM(I228-S228)/ABS(S228)</f>
        <v>1.8012754544347682</v>
      </c>
      <c r="N228" s="74">
        <v>330653.84999999998</v>
      </c>
      <c r="O228" s="75">
        <v>241.82</v>
      </c>
      <c r="P228" s="76">
        <f t="shared" ref="P228:P235" si="503">N228/O228</f>
        <v>1367.3552642461334</v>
      </c>
      <c r="Q228" s="77">
        <f>SUM(N228-S228)/ABS(S228)</f>
        <v>0.66289684069372223</v>
      </c>
      <c r="R228" s="78">
        <f t="shared" ref="R228:R235" si="504">SUM(N228-X228)/ABS(X228)</f>
        <v>1.8836010258924558</v>
      </c>
      <c r="S228" s="74">
        <v>198842.07</v>
      </c>
      <c r="T228" s="75">
        <v>188.20000000000002</v>
      </c>
      <c r="U228" s="76">
        <v>1056.5465993623804</v>
      </c>
      <c r="V228" s="77">
        <v>0.73408293005685421</v>
      </c>
      <c r="W228" s="77">
        <v>1.3228904428141963</v>
      </c>
      <c r="X228" s="74">
        <v>114666.99</v>
      </c>
      <c r="Y228" s="75">
        <v>201.45199999999997</v>
      </c>
      <c r="Z228" s="76">
        <v>569.2025395627744</v>
      </c>
      <c r="AA228" s="77">
        <v>0.33954980038817245</v>
      </c>
      <c r="AB228" s="77">
        <v>-0.52637920636551161</v>
      </c>
      <c r="AC228" s="74">
        <v>85601.14</v>
      </c>
      <c r="AD228" s="75">
        <v>209.66666666666666</v>
      </c>
      <c r="AE228" s="76">
        <v>408.2725278219396</v>
      </c>
      <c r="AF228" s="77">
        <v>-0.6464328586385939</v>
      </c>
      <c r="AG228" s="77">
        <v>-0.62378564259435187</v>
      </c>
      <c r="AH228" s="74">
        <v>242107.17</v>
      </c>
      <c r="AI228" s="75">
        <v>211.99</v>
      </c>
      <c r="AJ228" s="76">
        <f t="shared" ref="AJ228:AJ235" si="505">AH228/AI228</f>
        <v>1142.068824001132</v>
      </c>
      <c r="AK228" s="77">
        <f t="shared" ref="AK228:AK235" si="506">SUM(AH228-AM228)/ABS(AM228)</f>
        <v>6.4053508923479135E-2</v>
      </c>
      <c r="AL228" s="78">
        <f t="shared" ref="AL228:AL235" si="507">SUM(AH228-AR228)/ABS(AR228)</f>
        <v>1.4147412144322444</v>
      </c>
      <c r="AM228" s="74">
        <v>227532.89</v>
      </c>
      <c r="AN228" s="75">
        <v>220.72</v>
      </c>
      <c r="AO228" s="76">
        <f t="shared" ref="AO228:AO235" si="508">AM228/AN228</f>
        <v>1030.8666636462488</v>
      </c>
      <c r="AP228" s="77">
        <f t="shared" ref="AP228:AP235" si="509">SUM(AM228-AR228)/ABS(AR228)</f>
        <v>1.2693794947166508</v>
      </c>
      <c r="AQ228" s="78">
        <f t="shared" ref="AQ228:AQ235" si="510">SUM(AM228-AW228)/ABS(AW228)</f>
        <v>1.114420053810949</v>
      </c>
      <c r="AR228" s="74">
        <v>100262.16</v>
      </c>
      <c r="AS228" s="75">
        <v>221.86</v>
      </c>
      <c r="AT228" s="79">
        <f t="shared" ref="AT228:AT235" si="511">AR228/AS228</f>
        <v>451.91634364013339</v>
      </c>
      <c r="AU228" s="77">
        <f t="shared" ref="AU228:AU235" si="512">SUM(AR228-AW228)/ABS(AW228)</f>
        <v>-6.8282735993016291E-2</v>
      </c>
      <c r="AV228" s="78">
        <f t="shared" ref="AV228:AV235" si="513">SUM(AR228-BA228)/ABS(BA228)</f>
        <v>0.18718479034254382</v>
      </c>
      <c r="AW228" s="74">
        <v>107610.07</v>
      </c>
      <c r="AX228" s="75">
        <v>242.36</v>
      </c>
      <c r="AY228" s="79">
        <f t="shared" ref="AY228:AY234" si="514">AW228/AX228</f>
        <v>444.00920118831493</v>
      </c>
      <c r="AZ228" s="78">
        <f t="shared" ref="AZ228:AZ235" si="515">SUM(AW228-BA228)/ABS(BA228)</f>
        <v>0.27418996749817148</v>
      </c>
      <c r="BA228" s="74">
        <v>84453.71</v>
      </c>
    </row>
    <row r="229" spans="1:56">
      <c r="A229" s="62"/>
      <c r="B229" s="73" t="s">
        <v>376</v>
      </c>
      <c r="C229" s="73" t="s">
        <v>377</v>
      </c>
      <c r="D229" s="74">
        <v>472166.99</v>
      </c>
      <c r="E229" s="75">
        <v>222.39000000000001</v>
      </c>
      <c r="F229" s="76">
        <f t="shared" si="499"/>
        <v>2123.1484778991858</v>
      </c>
      <c r="G229" s="77">
        <f t="shared" ref="G229:G235" si="516">SUM(D229-I229)/ABS(I229)</f>
        <v>0.48983539070887966</v>
      </c>
      <c r="H229" s="77">
        <f t="shared" si="500"/>
        <v>0.65234975697876996</v>
      </c>
      <c r="I229" s="74">
        <v>316925.61</v>
      </c>
      <c r="J229" s="75">
        <v>208.59</v>
      </c>
      <c r="K229" s="76">
        <f t="shared" si="501"/>
        <v>1519.371062850568</v>
      </c>
      <c r="L229" s="77">
        <f t="shared" ref="L229:L235" si="517">SUM(I229-N229)/ABS(N229)</f>
        <v>0.10908209543375408</v>
      </c>
      <c r="M229" s="77">
        <f t="shared" si="502"/>
        <v>4.6436526233757857E-3</v>
      </c>
      <c r="N229" s="74">
        <v>285754.87</v>
      </c>
      <c r="O229" s="75">
        <v>202.86</v>
      </c>
      <c r="P229" s="76">
        <f t="shared" si="503"/>
        <v>1408.6309277334121</v>
      </c>
      <c r="Q229" s="77">
        <f t="shared" ref="Q229:Q235" si="518">SUM(N229-S229)/ABS(S229)</f>
        <v>-9.4166557408478554E-2</v>
      </c>
      <c r="R229" s="78">
        <f t="shared" si="504"/>
        <v>-0.17776983616246181</v>
      </c>
      <c r="S229" s="74">
        <v>315460.71999999997</v>
      </c>
      <c r="T229" s="75">
        <v>204.33999999999997</v>
      </c>
      <c r="U229" s="76">
        <v>1543.8030733091907</v>
      </c>
      <c r="V229" s="77">
        <v>-9.2294316839087495E-2</v>
      </c>
      <c r="W229" s="77">
        <v>0.105364477914976</v>
      </c>
      <c r="X229" s="74">
        <v>347536.35</v>
      </c>
      <c r="Y229" s="75">
        <v>210.85999999999999</v>
      </c>
      <c r="Z229" s="76">
        <v>1648.1852888172248</v>
      </c>
      <c r="AA229" s="77">
        <v>0.21775648034476805</v>
      </c>
      <c r="AB229" s="77">
        <v>8.3798587728934643E-2</v>
      </c>
      <c r="AC229" s="74">
        <v>285390.68</v>
      </c>
      <c r="AD229" s="75">
        <v>202.94444444444446</v>
      </c>
      <c r="AE229" s="76">
        <v>1406.2502710101285</v>
      </c>
      <c r="AF229" s="77">
        <v>-0.11000384295052783</v>
      </c>
      <c r="AG229" s="77">
        <v>0.19449849766190411</v>
      </c>
      <c r="AH229" s="74">
        <v>320665.07</v>
      </c>
      <c r="AI229" s="75">
        <v>203.54</v>
      </c>
      <c r="AJ229" s="76">
        <f t="shared" si="505"/>
        <v>1575.4400609216862</v>
      </c>
      <c r="AK229" s="77">
        <f t="shared" si="506"/>
        <v>0.34213893869151346</v>
      </c>
      <c r="AL229" s="78">
        <f t="shared" si="507"/>
        <v>1.2550822234733852</v>
      </c>
      <c r="AM229" s="74">
        <v>238920.92</v>
      </c>
      <c r="AN229" s="75">
        <v>196.82</v>
      </c>
      <c r="AO229" s="76">
        <f t="shared" si="508"/>
        <v>1213.905700640179</v>
      </c>
      <c r="AP229" s="77">
        <f t="shared" si="509"/>
        <v>0.68021518373643497</v>
      </c>
      <c r="AQ229" s="78">
        <f t="shared" si="510"/>
        <v>1.2307580122390576</v>
      </c>
      <c r="AR229" s="74">
        <v>142196.62</v>
      </c>
      <c r="AS229" s="75">
        <v>198.19</v>
      </c>
      <c r="AT229" s="79">
        <f t="shared" si="511"/>
        <v>717.47626015439732</v>
      </c>
      <c r="AU229" s="77">
        <f t="shared" si="512"/>
        <v>0.32766209580271399</v>
      </c>
      <c r="AV229" s="78">
        <f t="shared" si="513"/>
        <v>0.7969417649395184</v>
      </c>
      <c r="AW229" s="74">
        <v>107103.02</v>
      </c>
      <c r="AX229" s="75">
        <v>192.93</v>
      </c>
      <c r="AY229" s="79">
        <f t="shared" si="514"/>
        <v>555.13927331156378</v>
      </c>
      <c r="AZ229" s="78">
        <f t="shared" si="515"/>
        <v>0.35346318210061917</v>
      </c>
      <c r="BA229" s="74">
        <v>79132.570000000007</v>
      </c>
    </row>
    <row r="230" spans="1:56">
      <c r="A230" s="62"/>
      <c r="B230" s="73" t="s">
        <v>378</v>
      </c>
      <c r="C230" s="73" t="s">
        <v>379</v>
      </c>
      <c r="D230" s="74">
        <v>4964341.95</v>
      </c>
      <c r="E230" s="75">
        <v>4379.58</v>
      </c>
      <c r="F230" s="76">
        <f t="shared" si="499"/>
        <v>1133.520097817599</v>
      </c>
      <c r="G230" s="77">
        <f t="shared" si="516"/>
        <v>0.23001796421063755</v>
      </c>
      <c r="H230" s="77">
        <f t="shared" si="500"/>
        <v>0.64074183391796169</v>
      </c>
      <c r="I230" s="74">
        <v>4035991.42</v>
      </c>
      <c r="J230" s="75">
        <v>4250.01</v>
      </c>
      <c r="K230" s="76">
        <f t="shared" si="501"/>
        <v>949.64280554633979</v>
      </c>
      <c r="L230" s="77">
        <f t="shared" si="517"/>
        <v>0.33391696841672197</v>
      </c>
      <c r="M230" s="77">
        <f t="shared" si="502"/>
        <v>1.6954323290974394</v>
      </c>
      <c r="N230" s="74">
        <v>3025669.15</v>
      </c>
      <c r="O230" s="75">
        <v>4166.1499999999996</v>
      </c>
      <c r="P230" s="76">
        <f t="shared" si="503"/>
        <v>726.25065108073409</v>
      </c>
      <c r="Q230" s="77">
        <f t="shared" si="518"/>
        <v>1.0206897377553814</v>
      </c>
      <c r="R230" s="78">
        <f t="shared" si="504"/>
        <v>1.8487123786679254</v>
      </c>
      <c r="S230" s="74">
        <v>1497344.74</v>
      </c>
      <c r="T230" s="75">
        <v>4119.76</v>
      </c>
      <c r="U230" s="76">
        <v>363.45436141911176</v>
      </c>
      <c r="V230" s="77">
        <v>0.40977227995047188</v>
      </c>
      <c r="W230" s="77">
        <v>-0.15879645566193432</v>
      </c>
      <c r="X230" s="74">
        <v>1062118.1599999999</v>
      </c>
      <c r="Y230" s="75">
        <v>4068.0454444444445</v>
      </c>
      <c r="Z230" s="76">
        <v>261.08807644970858</v>
      </c>
      <c r="AA230" s="77">
        <v>-0.40330537328509619</v>
      </c>
      <c r="AB230" s="77">
        <v>-0.54981663596138863</v>
      </c>
      <c r="AC230" s="74">
        <v>1780002.89</v>
      </c>
      <c r="AD230" s="75">
        <v>4179.1038888888888</v>
      </c>
      <c r="AE230" s="76">
        <v>425.929322966234</v>
      </c>
      <c r="AF230" s="77">
        <v>-0.24553809623342637</v>
      </c>
      <c r="AG230" s="77">
        <v>-0.15546749267758292</v>
      </c>
      <c r="AH230" s="74">
        <v>2359301.2200000002</v>
      </c>
      <c r="AI230" s="75">
        <v>4163.34</v>
      </c>
      <c r="AJ230" s="76">
        <f t="shared" si="505"/>
        <v>566.68473389153905</v>
      </c>
      <c r="AK230" s="77">
        <f t="shared" si="506"/>
        <v>0.119383898784253</v>
      </c>
      <c r="AL230" s="78">
        <f t="shared" si="507"/>
        <v>0.55550135474518236</v>
      </c>
      <c r="AM230" s="74">
        <v>2107678.36</v>
      </c>
      <c r="AN230" s="75">
        <v>4096.3833333333332</v>
      </c>
      <c r="AO230" s="76">
        <f t="shared" si="508"/>
        <v>514.52175943820362</v>
      </c>
      <c r="AP230" s="77">
        <f t="shared" si="509"/>
        <v>0.38960490358543692</v>
      </c>
      <c r="AQ230" s="78">
        <f t="shared" si="510"/>
        <v>0.83941884065974748</v>
      </c>
      <c r="AR230" s="74">
        <v>1516746.49</v>
      </c>
      <c r="AS230" s="75">
        <v>4179.0099999999993</v>
      </c>
      <c r="AT230" s="79">
        <f t="shared" si="511"/>
        <v>362.94397237623269</v>
      </c>
      <c r="AU230" s="77">
        <f t="shared" si="512"/>
        <v>0.32369915787840681</v>
      </c>
      <c r="AV230" s="78">
        <f t="shared" si="513"/>
        <v>-7.7478012769607155E-2</v>
      </c>
      <c r="AW230" s="74">
        <v>1145839.28</v>
      </c>
      <c r="AX230" s="75">
        <v>4120.6400000000003</v>
      </c>
      <c r="AY230" s="79">
        <f t="shared" si="514"/>
        <v>278.07313427040458</v>
      </c>
      <c r="AZ230" s="78">
        <f t="shared" si="515"/>
        <v>-0.30307277016857143</v>
      </c>
      <c r="BA230" s="74">
        <v>1644130.45</v>
      </c>
    </row>
    <row r="231" spans="1:56">
      <c r="A231" s="62"/>
      <c r="B231" s="73" t="s">
        <v>380</v>
      </c>
      <c r="C231" s="73" t="s">
        <v>381</v>
      </c>
      <c r="D231" s="74">
        <v>917074.85</v>
      </c>
      <c r="E231" s="75">
        <v>157.53</v>
      </c>
      <c r="F231" s="76">
        <f t="shared" si="499"/>
        <v>5821.5885863010217</v>
      </c>
      <c r="G231" s="77">
        <f t="shared" si="516"/>
        <v>0.30209781790050944</v>
      </c>
      <c r="H231" s="77">
        <f t="shared" si="500"/>
        <v>0.75997978702489888</v>
      </c>
      <c r="I231" s="74">
        <v>704305.65</v>
      </c>
      <c r="J231" s="75">
        <v>178.23000000000002</v>
      </c>
      <c r="K231" s="76">
        <f t="shared" si="501"/>
        <v>3951.6672277394377</v>
      </c>
      <c r="L231" s="77">
        <f t="shared" si="517"/>
        <v>0.35164944048725477</v>
      </c>
      <c r="M231" s="77">
        <f t="shared" si="502"/>
        <v>0.12492231581681128</v>
      </c>
      <c r="N231" s="74">
        <v>521071.24</v>
      </c>
      <c r="O231" s="75">
        <v>190.64</v>
      </c>
      <c r="P231" s="76">
        <f t="shared" si="503"/>
        <v>2733.273394880403</v>
      </c>
      <c r="Q231" s="77">
        <f t="shared" si="518"/>
        <v>-0.1677410709308701</v>
      </c>
      <c r="R231" s="78">
        <f t="shared" si="504"/>
        <v>-0.34105220334473357</v>
      </c>
      <c r="S231" s="74">
        <v>626092.69999999995</v>
      </c>
      <c r="T231" s="75">
        <v>188.73999999999995</v>
      </c>
      <c r="U231" s="76">
        <v>3317.2231641411472</v>
      </c>
      <c r="V231" s="77">
        <v>-0.20824184200427812</v>
      </c>
      <c r="W231" s="77">
        <v>-0.15628772349826192</v>
      </c>
      <c r="X231" s="74">
        <v>790762.55</v>
      </c>
      <c r="Y231" s="75">
        <v>173.13666666666668</v>
      </c>
      <c r="Z231" s="76">
        <v>4567.2737336593436</v>
      </c>
      <c r="AA231" s="77">
        <v>6.5618671536690279E-2</v>
      </c>
      <c r="AB231" s="77">
        <v>0.65732779285691023</v>
      </c>
      <c r="AC231" s="74">
        <v>742068.97</v>
      </c>
      <c r="AD231" s="75">
        <v>182.67666666666665</v>
      </c>
      <c r="AE231" s="76">
        <v>4062.1989854570006</v>
      </c>
      <c r="AF231" s="77">
        <v>0.55527285428185813</v>
      </c>
      <c r="AG231" s="77">
        <v>1.2221989741522086</v>
      </c>
      <c r="AH231" s="74">
        <v>477131.05</v>
      </c>
      <c r="AI231" s="75">
        <v>180.98</v>
      </c>
      <c r="AJ231" s="76">
        <f t="shared" si="505"/>
        <v>2636.3744612664382</v>
      </c>
      <c r="AK231" s="77">
        <f t="shared" si="506"/>
        <v>0.4288161514773568</v>
      </c>
      <c r="AL231" s="78">
        <f t="shared" si="507"/>
        <v>0.10143284756711259</v>
      </c>
      <c r="AM231" s="74">
        <v>333934.53000000003</v>
      </c>
      <c r="AN231" s="75">
        <v>170.79</v>
      </c>
      <c r="AO231" s="76">
        <f t="shared" si="508"/>
        <v>1955.234674161251</v>
      </c>
      <c r="AP231" s="77">
        <f t="shared" si="509"/>
        <v>-0.229129061546329</v>
      </c>
      <c r="AQ231" s="78">
        <f t="shared" si="510"/>
        <v>-0.36453702269966726</v>
      </c>
      <c r="AR231" s="74">
        <v>433191.23</v>
      </c>
      <c r="AS231" s="75">
        <v>175.04</v>
      </c>
      <c r="AT231" s="79">
        <f t="shared" si="511"/>
        <v>2474.8127856489946</v>
      </c>
      <c r="AU231" s="77">
        <f t="shared" si="512"/>
        <v>-0.17565581266425734</v>
      </c>
      <c r="AV231" s="78">
        <f t="shared" si="513"/>
        <v>0.45476908112513414</v>
      </c>
      <c r="AW231" s="74">
        <v>525498.01</v>
      </c>
      <c r="AX231" s="75">
        <v>178.59</v>
      </c>
      <c r="AY231" s="79">
        <f t="shared" si="514"/>
        <v>2942.4828377848703</v>
      </c>
      <c r="AZ231" s="78">
        <f t="shared" si="515"/>
        <v>0.76475931228059857</v>
      </c>
      <c r="BA231" s="74">
        <v>297773.19</v>
      </c>
    </row>
    <row r="232" spans="1:56">
      <c r="A232" s="62"/>
      <c r="B232" s="73" t="s">
        <v>382</v>
      </c>
      <c r="C232" s="73" t="s">
        <v>383</v>
      </c>
      <c r="D232" s="74">
        <v>3283060.63</v>
      </c>
      <c r="E232" s="75">
        <v>701.15</v>
      </c>
      <c r="F232" s="76">
        <f t="shared" si="499"/>
        <v>4682.3941096769595</v>
      </c>
      <c r="G232" s="77">
        <f t="shared" si="516"/>
        <v>0.29293374114196741</v>
      </c>
      <c r="H232" s="77">
        <f t="shared" si="500"/>
        <v>0.47449818056437715</v>
      </c>
      <c r="I232" s="74">
        <v>2539233.4700000002</v>
      </c>
      <c r="J232" s="75">
        <v>695.92</v>
      </c>
      <c r="K232" s="76">
        <f t="shared" si="501"/>
        <v>3648.74334693643</v>
      </c>
      <c r="L232" s="77">
        <f t="shared" si="517"/>
        <v>0.14042826298433922</v>
      </c>
      <c r="M232" s="77">
        <f t="shared" si="502"/>
        <v>0.67245923022706278</v>
      </c>
      <c r="N232" s="74">
        <v>2226561.33</v>
      </c>
      <c r="O232" s="75">
        <v>694.79</v>
      </c>
      <c r="P232" s="76">
        <f t="shared" si="503"/>
        <v>3204.6536795290667</v>
      </c>
      <c r="Q232" s="77">
        <f t="shared" si="518"/>
        <v>0.46651857421568449</v>
      </c>
      <c r="R232" s="78">
        <f t="shared" si="504"/>
        <v>1.1456401427044116</v>
      </c>
      <c r="S232" s="74">
        <v>1518263.3</v>
      </c>
      <c r="T232" s="75">
        <v>685.42</v>
      </c>
      <c r="U232" s="76">
        <v>2215.0846196492662</v>
      </c>
      <c r="V232" s="77">
        <v>0.46308419165569131</v>
      </c>
      <c r="W232" s="77">
        <v>0.85919004313111691</v>
      </c>
      <c r="X232" s="74">
        <v>1037714.24</v>
      </c>
      <c r="Y232" s="75">
        <v>718.06999999999994</v>
      </c>
      <c r="Z232" s="76">
        <v>1445.143565390561</v>
      </c>
      <c r="AA232" s="77">
        <v>0.27073346409899662</v>
      </c>
      <c r="AB232" s="77">
        <v>-3.3397659896882398E-2</v>
      </c>
      <c r="AC232" s="74">
        <v>816626.2</v>
      </c>
      <c r="AD232" s="75">
        <v>731.94833333333338</v>
      </c>
      <c r="AE232" s="76">
        <v>1115.68831133345</v>
      </c>
      <c r="AF232" s="77">
        <v>-0.23933510259094401</v>
      </c>
      <c r="AG232" s="77">
        <v>0.20504539832629476</v>
      </c>
      <c r="AH232" s="74">
        <v>1073568.93</v>
      </c>
      <c r="AI232" s="75">
        <v>715.52</v>
      </c>
      <c r="AJ232" s="76">
        <f t="shared" si="505"/>
        <v>1500.4038042262969</v>
      </c>
      <c r="AK232" s="77">
        <f t="shared" si="506"/>
        <v>0.58420008919942079</v>
      </c>
      <c r="AL232" s="78">
        <f t="shared" si="507"/>
        <v>6.1952225047551766</v>
      </c>
      <c r="AM232" s="74">
        <v>677672.56</v>
      </c>
      <c r="AN232" s="75">
        <v>726.49999999999989</v>
      </c>
      <c r="AO232" s="76">
        <f t="shared" si="508"/>
        <v>932.79086028905738</v>
      </c>
      <c r="AP232" s="77">
        <f t="shared" si="509"/>
        <v>3.5418647264382486</v>
      </c>
      <c r="AQ232" s="78">
        <f t="shared" si="510"/>
        <v>84.128968637805983</v>
      </c>
      <c r="AR232" s="74">
        <v>149205.79999999999</v>
      </c>
      <c r="AS232" s="75">
        <v>708.26</v>
      </c>
      <c r="AT232" s="79">
        <f t="shared" si="511"/>
        <v>210.66529240674328</v>
      </c>
      <c r="AU232" s="77">
        <f t="shared" si="512"/>
        <v>17.743175714210341</v>
      </c>
      <c r="AV232" s="78">
        <f t="shared" si="513"/>
        <v>-0.34604725256071506</v>
      </c>
      <c r="AW232" s="74">
        <v>7960.54</v>
      </c>
      <c r="AX232" s="75">
        <v>707.33</v>
      </c>
      <c r="AY232" s="79">
        <f t="shared" si="514"/>
        <v>11.254350868759984</v>
      </c>
      <c r="AZ232" s="78">
        <f t="shared" si="515"/>
        <v>-0.96510982144058521</v>
      </c>
      <c r="BA232" s="74">
        <v>228159.91</v>
      </c>
    </row>
    <row r="233" spans="1:56">
      <c r="A233" s="62"/>
      <c r="B233" s="73" t="s">
        <v>384</v>
      </c>
      <c r="C233" s="73" t="s">
        <v>385</v>
      </c>
      <c r="D233" s="74">
        <v>1701071.14</v>
      </c>
      <c r="E233" s="75">
        <v>2166.36</v>
      </c>
      <c r="F233" s="76">
        <f t="shared" si="499"/>
        <v>785.22089588064762</v>
      </c>
      <c r="G233" s="77">
        <f t="shared" si="516"/>
        <v>0.27519733659374379</v>
      </c>
      <c r="H233" s="77">
        <f t="shared" si="500"/>
        <v>0.20026554888162437</v>
      </c>
      <c r="I233" s="74">
        <v>1333966.98</v>
      </c>
      <c r="J233" s="75">
        <v>2079.11</v>
      </c>
      <c r="K233" s="76">
        <f t="shared" si="501"/>
        <v>641.60481167422597</v>
      </c>
      <c r="L233" s="77">
        <f t="shared" si="517"/>
        <v>-5.8760934925000889E-2</v>
      </c>
      <c r="M233" s="77">
        <f t="shared" si="502"/>
        <v>-2.2433386071695118E-2</v>
      </c>
      <c r="N233" s="74">
        <v>1417245.66</v>
      </c>
      <c r="O233" s="75">
        <v>2086.87</v>
      </c>
      <c r="P233" s="76">
        <f t="shared" si="503"/>
        <v>679.12503414204048</v>
      </c>
      <c r="Q233" s="77">
        <f t="shared" si="518"/>
        <v>3.8595453802601307E-2</v>
      </c>
      <c r="R233" s="78">
        <f t="shared" si="504"/>
        <v>-5.012598863186498E-2</v>
      </c>
      <c r="S233" s="74">
        <v>1364579.11</v>
      </c>
      <c r="T233" s="75">
        <v>2071.6400000000003</v>
      </c>
      <c r="U233" s="76">
        <v>658.695096638412</v>
      </c>
      <c r="V233" s="77">
        <v>-8.5424447131586395E-2</v>
      </c>
      <c r="W233" s="77">
        <v>0.18042624195354123</v>
      </c>
      <c r="X233" s="74">
        <v>1492035.41</v>
      </c>
      <c r="Y233" s="75">
        <v>2107.0886666666665</v>
      </c>
      <c r="Z233" s="76">
        <v>708.10281200000122</v>
      </c>
      <c r="AA233" s="77">
        <v>0.2906820417966906</v>
      </c>
      <c r="AB233" s="77">
        <v>0.52825662015427644</v>
      </c>
      <c r="AC233" s="74">
        <v>1156005.3999999999</v>
      </c>
      <c r="AD233" s="75">
        <v>2129.538333333333</v>
      </c>
      <c r="AE233" s="76">
        <v>542.84319840841874</v>
      </c>
      <c r="AF233" s="77">
        <v>0.18406901983920901</v>
      </c>
      <c r="AG233" s="77">
        <v>-4.5921766247402004E-2</v>
      </c>
      <c r="AH233" s="74">
        <v>976299</v>
      </c>
      <c r="AI233" s="75">
        <v>2136.6</v>
      </c>
      <c r="AJ233" s="76">
        <f t="shared" si="505"/>
        <v>456.94046616119067</v>
      </c>
      <c r="AK233" s="77">
        <f t="shared" si="506"/>
        <v>-0.19423765188776129</v>
      </c>
      <c r="AL233" s="78">
        <f t="shared" si="507"/>
        <v>-0.20086952164309979</v>
      </c>
      <c r="AM233" s="74">
        <v>1211646.3400000001</v>
      </c>
      <c r="AN233" s="75">
        <v>2177.5133333333333</v>
      </c>
      <c r="AO233" s="76">
        <f t="shared" si="508"/>
        <v>556.43578454934834</v>
      </c>
      <c r="AP233" s="77">
        <f t="shared" si="509"/>
        <v>-8.2305530543538338E-3</v>
      </c>
      <c r="AQ233" s="78">
        <f t="shared" si="510"/>
        <v>1.0850442139465402</v>
      </c>
      <c r="AR233" s="74">
        <v>1221701.6200000001</v>
      </c>
      <c r="AS233" s="75">
        <v>2213.25</v>
      </c>
      <c r="AT233" s="79">
        <f t="shared" si="511"/>
        <v>551.99440641590422</v>
      </c>
      <c r="AU233" s="77">
        <f t="shared" si="512"/>
        <v>1.1023476982154006</v>
      </c>
      <c r="AV233" s="78">
        <f t="shared" si="513"/>
        <v>2.3691050908166624</v>
      </c>
      <c r="AW233" s="74">
        <v>581113.02</v>
      </c>
      <c r="AX233" s="75">
        <v>2246.25</v>
      </c>
      <c r="AY233" s="79">
        <f t="shared" si="514"/>
        <v>258.70362604340568</v>
      </c>
      <c r="AZ233" s="78">
        <f t="shared" si="515"/>
        <v>0.60254419079991461</v>
      </c>
      <c r="BA233" s="74">
        <v>362619.03</v>
      </c>
    </row>
    <row r="234" spans="1:56">
      <c r="A234" s="62"/>
      <c r="B234" s="73" t="s">
        <v>386</v>
      </c>
      <c r="C234" s="73" t="s">
        <v>387</v>
      </c>
      <c r="D234" s="74">
        <v>1132866.8600000001</v>
      </c>
      <c r="E234" s="75">
        <v>313.79000000000002</v>
      </c>
      <c r="F234" s="76">
        <f t="shared" si="499"/>
        <v>3610.2707543261417</v>
      </c>
      <c r="G234" s="77">
        <f t="shared" si="516"/>
        <v>0.22721129302272441</v>
      </c>
      <c r="H234" s="77">
        <f t="shared" si="500"/>
        <v>0.95415688790592657</v>
      </c>
      <c r="I234" s="74">
        <v>923122.91</v>
      </c>
      <c r="J234" s="75">
        <v>320.74</v>
      </c>
      <c r="K234" s="76">
        <f t="shared" si="501"/>
        <v>2878.1034794537632</v>
      </c>
      <c r="L234" s="77">
        <f t="shared" si="517"/>
        <v>0.59235569214220163</v>
      </c>
      <c r="M234" s="77">
        <f t="shared" si="502"/>
        <v>0.79402456363102047</v>
      </c>
      <c r="N234" s="74">
        <v>579721.55000000005</v>
      </c>
      <c r="O234" s="75">
        <v>298.81999999999994</v>
      </c>
      <c r="P234" s="76">
        <f t="shared" si="503"/>
        <v>1940.035974834349</v>
      </c>
      <c r="Q234" s="77">
        <f t="shared" si="518"/>
        <v>0.12664813049244855</v>
      </c>
      <c r="R234" s="78">
        <f t="shared" si="504"/>
        <v>0.28759114999115259</v>
      </c>
      <c r="S234" s="74">
        <v>514554.22</v>
      </c>
      <c r="T234" s="75">
        <v>289.72999999999996</v>
      </c>
      <c r="U234" s="76">
        <v>1775.9783936768717</v>
      </c>
      <c r="V234" s="77">
        <v>0.1428511840945027</v>
      </c>
      <c r="W234" s="77">
        <v>9.3805690259811905E-2</v>
      </c>
      <c r="X234" s="74">
        <v>450237.29</v>
      </c>
      <c r="Y234" s="75">
        <v>332.85</v>
      </c>
      <c r="Z234" s="76">
        <v>1352.6732462069999</v>
      </c>
      <c r="AA234" s="77">
        <v>-4.2915030860776707E-2</v>
      </c>
      <c r="AB234" s="77">
        <v>-0.30753606131787864</v>
      </c>
      <c r="AC234" s="74">
        <v>470425.62</v>
      </c>
      <c r="AD234" s="75">
        <v>342.22222222222223</v>
      </c>
      <c r="AE234" s="76">
        <v>1374.6203181818182</v>
      </c>
      <c r="AF234" s="77">
        <v>-0.27648645521525117</v>
      </c>
      <c r="AG234" s="77">
        <v>-0.25896369984692863</v>
      </c>
      <c r="AH234" s="74">
        <v>650196.01</v>
      </c>
      <c r="AI234" s="75">
        <v>342.43</v>
      </c>
      <c r="AJ234" s="76">
        <f t="shared" si="505"/>
        <v>1898.7705808486405</v>
      </c>
      <c r="AK234" s="77">
        <f t="shared" si="506"/>
        <v>2.4218973500400358E-2</v>
      </c>
      <c r="AL234" s="78">
        <f t="shared" si="507"/>
        <v>0.1616430507342051</v>
      </c>
      <c r="AM234" s="74">
        <v>634821.29</v>
      </c>
      <c r="AN234" s="75">
        <v>291.78000000000003</v>
      </c>
      <c r="AO234" s="76">
        <f t="shared" si="508"/>
        <v>2175.6847282198914</v>
      </c>
      <c r="AP234" s="77">
        <f t="shared" si="509"/>
        <v>0.13417450837113498</v>
      </c>
      <c r="AQ234" s="78">
        <f t="shared" si="510"/>
        <v>0.46393818310932594</v>
      </c>
      <c r="AR234" s="74">
        <v>559721</v>
      </c>
      <c r="AS234" s="75">
        <v>296.83</v>
      </c>
      <c r="AT234" s="79">
        <f t="shared" si="511"/>
        <v>1885.6618266347741</v>
      </c>
      <c r="AU234" s="77">
        <f t="shared" si="512"/>
        <v>0.2907521481961246</v>
      </c>
      <c r="AV234" s="78">
        <f t="shared" si="513"/>
        <v>1.9924796786869978</v>
      </c>
      <c r="AW234" s="74">
        <v>433639.41</v>
      </c>
      <c r="AX234" s="75">
        <v>299.97000000000003</v>
      </c>
      <c r="AY234" s="79">
        <f t="shared" si="514"/>
        <v>1445.6092609260925</v>
      </c>
      <c r="AZ234" s="78">
        <f t="shared" si="515"/>
        <v>1.3183999212157831</v>
      </c>
      <c r="BA234" s="74">
        <v>187042.54</v>
      </c>
    </row>
    <row r="235" spans="1:56" s="82" customFormat="1">
      <c r="A235" s="80"/>
      <c r="B235" s="59"/>
      <c r="C235" s="59" t="s">
        <v>55</v>
      </c>
      <c r="D235" s="47">
        <f>SUM(D228:D234)</f>
        <v>13117799.129999999</v>
      </c>
      <c r="E235" s="54">
        <f>SUM(E228:E234)</f>
        <v>8132.4999999999991</v>
      </c>
      <c r="F235" s="49">
        <f t="shared" si="499"/>
        <v>1613.0094226867507</v>
      </c>
      <c r="G235" s="55">
        <f t="shared" si="516"/>
        <v>0.26004771531230514</v>
      </c>
      <c r="H235" s="55">
        <f t="shared" si="500"/>
        <v>0.56412344404342263</v>
      </c>
      <c r="I235" s="47">
        <f>SUM(I228:I234)</f>
        <v>10410557.450000001</v>
      </c>
      <c r="J235" s="54">
        <f>SUM(J228:J234)</f>
        <v>7916.4500000000007</v>
      </c>
      <c r="K235" s="49">
        <f t="shared" si="501"/>
        <v>1315.0537741032913</v>
      </c>
      <c r="L235" s="55">
        <f t="shared" si="517"/>
        <v>0.24132080478853277</v>
      </c>
      <c r="M235" s="55">
        <f t="shared" si="502"/>
        <v>0.72499111312614051</v>
      </c>
      <c r="N235" s="47">
        <f>SUM(N228:N234)</f>
        <v>8386677.6500000004</v>
      </c>
      <c r="O235" s="54">
        <f>SUM(O228:O234)</f>
        <v>7881.95</v>
      </c>
      <c r="P235" s="49">
        <f t="shared" si="503"/>
        <v>1064.035885789684</v>
      </c>
      <c r="Q235" s="55">
        <f t="shared" si="518"/>
        <v>0.38964166754621038</v>
      </c>
      <c r="R235" s="56">
        <f t="shared" si="504"/>
        <v>0.58386500687878407</v>
      </c>
      <c r="S235" s="47">
        <f>SUM(S228:S234)</f>
        <v>6035136.8600000003</v>
      </c>
      <c r="T235" s="54">
        <f>SUM(T228:T234)</f>
        <v>7747.83</v>
      </c>
      <c r="U235" s="49">
        <f t="shared" ref="U235" si="519">S235/T235</f>
        <v>778.94544149781302</v>
      </c>
      <c r="V235" s="55">
        <f t="shared" ref="V235" si="520">SUM(S235-X235)/ABS(X235)</f>
        <v>0.13976505157299129</v>
      </c>
      <c r="W235" s="55">
        <f t="shared" ref="W235" si="521">SUM(S235-AC235)/ABS(AC235)</f>
        <v>0.13099702444897771</v>
      </c>
      <c r="X235" s="47">
        <f>SUM(X228:X234)</f>
        <v>5295070.99</v>
      </c>
      <c r="Y235" s="54">
        <f>SUM(Y228:Y234)</f>
        <v>7811.5027777777777</v>
      </c>
      <c r="Z235" s="49">
        <f t="shared" ref="Z235" si="522">X235/Y235</f>
        <v>677.85561122290812</v>
      </c>
      <c r="AA235" s="55">
        <f t="shared" ref="AA235" si="523">SUM(X235-AC235)/ABS(AC235)</f>
        <v>-7.6928373193342042E-3</v>
      </c>
      <c r="AB235" s="55">
        <f t="shared" ref="AB235" si="524">SUM(X235-AH235)/ABS(AH235)</f>
        <v>-0.13185146162897604</v>
      </c>
      <c r="AC235" s="47">
        <f>SUM(AC228:AC234)</f>
        <v>5336120.8999999994</v>
      </c>
      <c r="AD235" s="54">
        <f>SUM(AD228:AD234)</f>
        <v>7978.1005555555557</v>
      </c>
      <c r="AE235" s="49">
        <f t="shared" ref="AE235" si="525">AC235/AD235</f>
        <v>668.84603206513714</v>
      </c>
      <c r="AF235" s="55">
        <f t="shared" ref="AF235" si="526">SUM(AC235-AH235)/ABS(AH235)</f>
        <v>-0.12512116104678092</v>
      </c>
      <c r="AG235" s="55">
        <f t="shared" ref="AG235" si="527">SUM(AC235-AM235)/ABS(AM235)</f>
        <v>-1.7688205170698339E-2</v>
      </c>
      <c r="AH235" s="47">
        <f>SUM(AH228:AH234)</f>
        <v>6099268.4499999993</v>
      </c>
      <c r="AI235" s="54">
        <f>SUM(AI228:AI234)</f>
        <v>7954.4</v>
      </c>
      <c r="AJ235" s="49">
        <f t="shared" si="505"/>
        <v>766.77919767675746</v>
      </c>
      <c r="AK235" s="55">
        <f t="shared" si="506"/>
        <v>0.12279752474596906</v>
      </c>
      <c r="AL235" s="56">
        <f t="shared" si="507"/>
        <v>0.47931884195354302</v>
      </c>
      <c r="AM235" s="47">
        <f>SUM(AM228:AM234)</f>
        <v>5432206.8900000006</v>
      </c>
      <c r="AN235" s="54">
        <f>SUM(AN228:AN234)</f>
        <v>7880.5066666666662</v>
      </c>
      <c r="AO235" s="49">
        <f t="shared" si="508"/>
        <v>689.3220347084283</v>
      </c>
      <c r="AP235" s="55">
        <f t="shared" si="509"/>
        <v>0.31752948269834874</v>
      </c>
      <c r="AQ235" s="56">
        <f t="shared" si="510"/>
        <v>0.86753139955507197</v>
      </c>
      <c r="AR235" s="47">
        <f>SUM(AR228:AR234)</f>
        <v>4123024.92</v>
      </c>
      <c r="AS235" s="54">
        <f>SUM(AS228:AS234)</f>
        <v>7992.44</v>
      </c>
      <c r="AT235" s="81">
        <f t="shared" si="511"/>
        <v>515.86560799955964</v>
      </c>
      <c r="AU235" s="55">
        <f t="shared" si="512"/>
        <v>0.41744941883979636</v>
      </c>
      <c r="AV235" s="56">
        <f t="shared" si="513"/>
        <v>0.42996171693421648</v>
      </c>
      <c r="AW235" s="47">
        <f>SUM(AW228:AW234)</f>
        <v>2908763.3500000006</v>
      </c>
      <c r="AX235" s="54">
        <f>SUM(AX228:AX234)</f>
        <v>7988.0700000000006</v>
      </c>
      <c r="AY235" s="81">
        <f>AW235/AX235</f>
        <v>364.13844019894674</v>
      </c>
      <c r="AZ235" s="56">
        <f t="shared" si="515"/>
        <v>8.8273330449150176E-3</v>
      </c>
      <c r="BA235" s="47">
        <f>SUM(BA228:BA234)</f>
        <v>2883311.4000000004</v>
      </c>
    </row>
    <row r="236" spans="1:56" ht="4.5" customHeight="1">
      <c r="A236" s="62"/>
      <c r="C236" s="63"/>
      <c r="D236" s="64"/>
      <c r="E236" s="65"/>
      <c r="F236" s="66"/>
      <c r="G236" s="65"/>
      <c r="H236" s="65"/>
      <c r="I236" s="64"/>
      <c r="J236" s="65"/>
      <c r="K236" s="66"/>
      <c r="L236" s="65"/>
      <c r="M236" s="65"/>
      <c r="N236" s="64"/>
      <c r="O236" s="65"/>
      <c r="P236" s="66"/>
      <c r="Q236" s="65"/>
      <c r="R236" s="67"/>
      <c r="S236" s="64"/>
      <c r="T236" s="65"/>
      <c r="U236" s="66"/>
      <c r="V236" s="65"/>
      <c r="W236" s="65"/>
      <c r="X236" s="64"/>
      <c r="Y236" s="65"/>
      <c r="Z236" s="66"/>
      <c r="AA236" s="65"/>
      <c r="AB236" s="65"/>
      <c r="AC236" s="64"/>
      <c r="AD236" s="65"/>
      <c r="AE236" s="66"/>
      <c r="AF236" s="65"/>
      <c r="AG236" s="65"/>
      <c r="AH236" s="64"/>
      <c r="AI236" s="65"/>
      <c r="AJ236" s="66"/>
      <c r="AK236" s="65"/>
      <c r="AL236" s="67"/>
      <c r="AM236" s="64"/>
      <c r="AN236" s="65"/>
      <c r="AO236" s="66"/>
      <c r="AP236" s="65"/>
      <c r="AQ236" s="67"/>
      <c r="AR236" s="64"/>
      <c r="AS236" s="65"/>
      <c r="AT236" s="66"/>
      <c r="AU236" s="65"/>
      <c r="AV236" s="67"/>
      <c r="AW236" s="64"/>
      <c r="AX236" s="65"/>
      <c r="AY236" s="66"/>
      <c r="AZ236" s="68"/>
      <c r="BA236" s="64"/>
    </row>
    <row r="237" spans="1:56" ht="12.75">
      <c r="A237" s="80" t="s">
        <v>388</v>
      </c>
      <c r="B237" s="73"/>
      <c r="D237" s="83"/>
      <c r="E237" s="84"/>
      <c r="F237" s="85"/>
      <c r="G237" s="84"/>
      <c r="H237" s="84"/>
      <c r="I237" s="83"/>
      <c r="J237" s="84"/>
      <c r="K237" s="85"/>
      <c r="L237" s="84"/>
      <c r="M237" s="84"/>
      <c r="N237" s="83"/>
      <c r="O237" s="84"/>
      <c r="P237" s="85"/>
      <c r="Q237" s="84"/>
      <c r="R237" s="86"/>
      <c r="S237" s="83"/>
      <c r="T237" s="84"/>
      <c r="U237" s="85"/>
      <c r="V237" s="84"/>
      <c r="W237" s="84"/>
      <c r="X237" s="83"/>
      <c r="Y237" s="84"/>
      <c r="Z237" s="85"/>
      <c r="AA237" s="84"/>
      <c r="AB237" s="84"/>
      <c r="AC237" s="83"/>
      <c r="AD237" s="84"/>
      <c r="AE237" s="85"/>
      <c r="AF237" s="84"/>
      <c r="AG237" s="84"/>
      <c r="AH237" s="83"/>
      <c r="AI237" s="84"/>
      <c r="AJ237" s="85"/>
      <c r="AK237" s="84"/>
      <c r="AL237" s="86"/>
      <c r="AM237" s="83"/>
      <c r="AN237" s="84"/>
      <c r="AO237" s="85"/>
      <c r="AP237" s="84"/>
      <c r="AQ237" s="86"/>
      <c r="AR237" s="83"/>
      <c r="AS237" s="84"/>
      <c r="AT237" s="85"/>
      <c r="AU237" s="84"/>
      <c r="AV237" s="86"/>
      <c r="AW237" s="83"/>
      <c r="AX237" s="84"/>
      <c r="AY237" s="85"/>
      <c r="AZ237" s="87"/>
      <c r="BA237" s="83"/>
      <c r="BB237" s="84"/>
      <c r="BC237" s="84"/>
      <c r="BD237" s="84"/>
    </row>
    <row r="238" spans="1:56">
      <c r="A238" s="62"/>
      <c r="B238" s="73" t="s">
        <v>389</v>
      </c>
      <c r="C238" s="73" t="s">
        <v>390</v>
      </c>
      <c r="D238" s="74">
        <v>1005236.93</v>
      </c>
      <c r="E238" s="75">
        <v>120.43</v>
      </c>
      <c r="F238" s="76">
        <f t="shared" ref="F238:F246" si="528">D238/E238</f>
        <v>8347.0641036286634</v>
      </c>
      <c r="G238" s="77">
        <f t="shared" ref="G238:G246" si="529">SUM(D238-I238)/ABS(I238)</f>
        <v>-8.139759289503036E-2</v>
      </c>
      <c r="H238" s="77">
        <f t="shared" ref="H238:H246" si="530">SUM(D238-N238)/ABS(N238)</f>
        <v>5.4639049511784797E-2</v>
      </c>
      <c r="I238" s="74">
        <v>1094311.23</v>
      </c>
      <c r="J238" s="75">
        <v>119.29</v>
      </c>
      <c r="K238" s="76">
        <f t="shared" ref="K238:K246" si="531">I238/J238</f>
        <v>9173.5370106463233</v>
      </c>
      <c r="L238" s="77">
        <f t="shared" ref="L238:L246" si="532">SUM(I238-N238)/ABS(N238)</f>
        <v>0.14809088388472957</v>
      </c>
      <c r="M238" s="77">
        <f t="shared" ref="M238:M246" si="533">SUM(I238-S238)/ABS(S238)</f>
        <v>0.57543805416810956</v>
      </c>
      <c r="N238" s="74">
        <v>953157.32</v>
      </c>
      <c r="O238" s="75">
        <v>140.9</v>
      </c>
      <c r="P238" s="76">
        <f t="shared" ref="P238:P246" si="534">N238/O238</f>
        <v>6764.7787083037611</v>
      </c>
      <c r="Q238" s="77">
        <f t="shared" ref="Q238:Q246" si="535">SUM(N238-S238)/ABS(S238)</f>
        <v>0.37222416472587061</v>
      </c>
      <c r="R238" s="78">
        <f t="shared" ref="R238:R246" si="536">SUM(N238-X238)/ABS(X238)</f>
        <v>0.93705492686741498</v>
      </c>
      <c r="S238" s="74">
        <v>694607.59</v>
      </c>
      <c r="T238" s="75">
        <v>148.76999999999998</v>
      </c>
      <c r="U238" s="76">
        <v>4669.0030920212412</v>
      </c>
      <c r="V238" s="77">
        <v>0.41161697677462245</v>
      </c>
      <c r="W238" s="77">
        <v>0.22222415972567286</v>
      </c>
      <c r="X238" s="74">
        <v>492065.2</v>
      </c>
      <c r="Y238" s="75">
        <v>146.89000000000001</v>
      </c>
      <c r="Z238" s="76">
        <v>3349.8890326094352</v>
      </c>
      <c r="AA238" s="77">
        <v>-0.13416728486907953</v>
      </c>
      <c r="AB238" s="77">
        <v>-0.20969907384989073</v>
      </c>
      <c r="AC238" s="74">
        <v>568314.4</v>
      </c>
      <c r="AD238" s="75">
        <v>152.68055555555554</v>
      </c>
      <c r="AE238" s="76">
        <v>3722.2447739470576</v>
      </c>
      <c r="AF238" s="77">
        <v>-8.723600721115074E-2</v>
      </c>
      <c r="AG238" s="77">
        <v>0.1939680907454944</v>
      </c>
      <c r="AH238" s="74">
        <v>622630.17000000004</v>
      </c>
      <c r="AI238" s="75">
        <v>152.11000000000001</v>
      </c>
      <c r="AJ238" s="76">
        <f t="shared" ref="AJ238:AJ246" si="537">AH238/AI238</f>
        <v>4093.2888698967849</v>
      </c>
      <c r="AK238" s="77">
        <f t="shared" ref="AK238:AK246" si="538">SUM(AH238-AM238)/ABS(AM238)</f>
        <v>0.3080797447952095</v>
      </c>
      <c r="AL238" s="78">
        <f t="shared" ref="AL238:AL246" si="539">SUM(AH238-AR238)/ABS(AR238)</f>
        <v>0.47663228797212737</v>
      </c>
      <c r="AM238" s="74">
        <v>475987.93</v>
      </c>
      <c r="AN238" s="75">
        <v>140.05000000000001</v>
      </c>
      <c r="AO238" s="76">
        <f t="shared" ref="AO238:AO246" si="540">AM238/AN238</f>
        <v>3398.6999642984647</v>
      </c>
      <c r="AP238" s="77">
        <f t="shared" ref="AP238:AP246" si="541">SUM(AM238-AR238)/ABS(AR238)</f>
        <v>0.12885494469857886</v>
      </c>
      <c r="AQ238" s="78">
        <f t="shared" ref="AQ238:AQ246" si="542">SUM(AM238-AW238)/ABS(AW238)</f>
        <v>-6.4129332426721725E-2</v>
      </c>
      <c r="AR238" s="74">
        <v>421655.53</v>
      </c>
      <c r="AS238" s="75">
        <v>138.24</v>
      </c>
      <c r="AT238" s="79">
        <f t="shared" ref="AT238:AT246" si="543">AR238/AS238</f>
        <v>3050.1702112268517</v>
      </c>
      <c r="AU238" s="77">
        <f t="shared" ref="AU238:AU246" si="544">SUM(AR238-AW238)/ABS(AW238)</f>
        <v>-0.1709557795991497</v>
      </c>
      <c r="AV238" s="78">
        <f t="shared" ref="AV238:AV246" si="545">SUM(AR238-BA238)/ABS(BA238)</f>
        <v>-0.14041628095650829</v>
      </c>
      <c r="AW238" s="74">
        <v>508604.39</v>
      </c>
      <c r="AX238" s="75">
        <v>148.51</v>
      </c>
      <c r="AY238" s="79">
        <f t="shared" ref="AY238:AY245" si="546">AW238/AX238</f>
        <v>3424.7147666823785</v>
      </c>
      <c r="AZ238" s="78">
        <f t="shared" ref="AZ238:AZ246" si="547">SUM(AW238-BA238)/ABS(BA238)</f>
        <v>3.6836996014368587E-2</v>
      </c>
      <c r="BA238" s="74">
        <v>490534.57</v>
      </c>
    </row>
    <row r="239" spans="1:56">
      <c r="A239" s="62"/>
      <c r="B239" s="73" t="s">
        <v>391</v>
      </c>
      <c r="C239" s="73" t="s">
        <v>392</v>
      </c>
      <c r="D239" s="74">
        <v>8221309.8600000003</v>
      </c>
      <c r="E239" s="75">
        <v>5327.78</v>
      </c>
      <c r="F239" s="76">
        <f t="shared" si="528"/>
        <v>1543.1023540761819</v>
      </c>
      <c r="G239" s="77">
        <f t="shared" si="529"/>
        <v>0.20336891897231307</v>
      </c>
      <c r="H239" s="77">
        <f t="shared" si="530"/>
        <v>0.60631665089728004</v>
      </c>
      <c r="I239" s="74">
        <v>6831911.4199999999</v>
      </c>
      <c r="J239" s="75">
        <v>4847.9799999999996</v>
      </c>
      <c r="K239" s="76">
        <f t="shared" si="531"/>
        <v>1409.2284662890524</v>
      </c>
      <c r="L239" s="77">
        <f t="shared" si="532"/>
        <v>0.33484970865716529</v>
      </c>
      <c r="M239" s="77">
        <f t="shared" si="533"/>
        <v>1.0176005563877364</v>
      </c>
      <c r="N239" s="74">
        <v>5118112.83</v>
      </c>
      <c r="O239" s="75">
        <v>4996.8</v>
      </c>
      <c r="P239" s="76">
        <f t="shared" si="534"/>
        <v>1024.2781039865513</v>
      </c>
      <c r="Q239" s="77">
        <f t="shared" si="535"/>
        <v>0.51148143742519603</v>
      </c>
      <c r="R239" s="78">
        <f t="shared" si="536"/>
        <v>1.2564705312944224</v>
      </c>
      <c r="S239" s="74">
        <v>3386156.59</v>
      </c>
      <c r="T239" s="75">
        <v>4525.6899999999996</v>
      </c>
      <c r="U239" s="76">
        <v>748.20780698633803</v>
      </c>
      <c r="V239" s="77">
        <v>0.49288669739690161</v>
      </c>
      <c r="W239" s="77">
        <v>2.3114785108870035</v>
      </c>
      <c r="X239" s="74">
        <v>2268193.96</v>
      </c>
      <c r="Y239" s="75">
        <v>2888.8891111111111</v>
      </c>
      <c r="Z239" s="76">
        <v>785.14400268123052</v>
      </c>
      <c r="AA239" s="77">
        <v>1.2181713566482455</v>
      </c>
      <c r="AB239" s="77">
        <v>0.86419292871817466</v>
      </c>
      <c r="AC239" s="74">
        <v>1022551.28</v>
      </c>
      <c r="AD239" s="75">
        <v>2565.995555555548</v>
      </c>
      <c r="AE239" s="76">
        <v>398.5007993432061</v>
      </c>
      <c r="AF239" s="77">
        <v>-0.15958119144814301</v>
      </c>
      <c r="AG239" s="77">
        <v>-0.31998365595348494</v>
      </c>
      <c r="AH239" s="74">
        <v>1216716.32</v>
      </c>
      <c r="AI239" s="75">
        <v>1677.13</v>
      </c>
      <c r="AJ239" s="76">
        <f t="shared" si="537"/>
        <v>725.47525832821543</v>
      </c>
      <c r="AK239" s="77">
        <f t="shared" si="538"/>
        <v>-0.19086015552380925</v>
      </c>
      <c r="AL239" s="78">
        <f t="shared" si="539"/>
        <v>-0.26350104570310889</v>
      </c>
      <c r="AM239" s="74">
        <v>1503715.74</v>
      </c>
      <c r="AN239" s="75">
        <v>1642.7655555555561</v>
      </c>
      <c r="AO239" s="76">
        <f t="shared" si="540"/>
        <v>915.35626304964023</v>
      </c>
      <c r="AP239" s="77">
        <f t="shared" si="541"/>
        <v>-8.9775445709665724E-2</v>
      </c>
      <c r="AQ239" s="78">
        <f t="shared" si="542"/>
        <v>0.25052427787594389</v>
      </c>
      <c r="AR239" s="74">
        <v>1652027.22</v>
      </c>
      <c r="AS239" s="75">
        <v>1692.72</v>
      </c>
      <c r="AT239" s="79">
        <f t="shared" si="543"/>
        <v>975.96012335176522</v>
      </c>
      <c r="AU239" s="77">
        <f t="shared" si="544"/>
        <v>0.373863484545226</v>
      </c>
      <c r="AV239" s="78">
        <f t="shared" si="545"/>
        <v>2.5517490119227157</v>
      </c>
      <c r="AW239" s="74">
        <v>1202468.25</v>
      </c>
      <c r="AX239" s="75">
        <v>1726.31</v>
      </c>
      <c r="AY239" s="79">
        <f t="shared" si="546"/>
        <v>696.55406618741711</v>
      </c>
      <c r="AZ239" s="78">
        <f t="shared" si="547"/>
        <v>1.5852270271950706</v>
      </c>
      <c r="BA239" s="74">
        <v>465130.62</v>
      </c>
    </row>
    <row r="240" spans="1:56">
      <c r="A240" s="62"/>
      <c r="B240" s="73" t="s">
        <v>393</v>
      </c>
      <c r="C240" s="73" t="s">
        <v>394</v>
      </c>
      <c r="D240" s="74">
        <v>2985890.26</v>
      </c>
      <c r="E240" s="75">
        <v>1162.3500000000004</v>
      </c>
      <c r="F240" s="76">
        <f t="shared" si="528"/>
        <v>2568.8392136619768</v>
      </c>
      <c r="G240" s="77">
        <f t="shared" si="529"/>
        <v>0.26289920570152336</v>
      </c>
      <c r="H240" s="77">
        <f t="shared" si="530"/>
        <v>0.5071006481931869</v>
      </c>
      <c r="I240" s="74">
        <v>2364313.9900000002</v>
      </c>
      <c r="J240" s="75">
        <v>1100.1199999999999</v>
      </c>
      <c r="K240" s="76">
        <f t="shared" si="531"/>
        <v>2149.141902701524</v>
      </c>
      <c r="L240" s="77">
        <f t="shared" si="532"/>
        <v>0.19336574240381513</v>
      </c>
      <c r="M240" s="77">
        <f t="shared" si="533"/>
        <v>0.21564155598380846</v>
      </c>
      <c r="N240" s="74">
        <v>1981214.9</v>
      </c>
      <c r="O240" s="75">
        <v>1136.1300000000001</v>
      </c>
      <c r="P240" s="76">
        <f t="shared" si="534"/>
        <v>1743.8276429633929</v>
      </c>
      <c r="Q240" s="77">
        <f t="shared" si="535"/>
        <v>1.866637593863122E-2</v>
      </c>
      <c r="R240" s="78">
        <f t="shared" si="536"/>
        <v>0.12900969447439217</v>
      </c>
      <c r="S240" s="74">
        <v>1944910.47</v>
      </c>
      <c r="T240" s="75">
        <v>1026.19</v>
      </c>
      <c r="U240" s="76">
        <v>1895.2732632358529</v>
      </c>
      <c r="V240" s="77">
        <v>0.10832135146709555</v>
      </c>
      <c r="W240" s="77">
        <v>0.35607673056255151</v>
      </c>
      <c r="X240" s="74">
        <v>1754825.41</v>
      </c>
      <c r="Y240" s="75">
        <v>1048.8607777777777</v>
      </c>
      <c r="Z240" s="76">
        <v>1673.0775401078017</v>
      </c>
      <c r="AA240" s="77">
        <v>0.22354110454291962</v>
      </c>
      <c r="AB240" s="77">
        <v>0.78789075094246752</v>
      </c>
      <c r="AC240" s="74">
        <v>1434218.6</v>
      </c>
      <c r="AD240" s="75">
        <v>1068.7522222222226</v>
      </c>
      <c r="AE240" s="76">
        <v>1341.956133684452</v>
      </c>
      <c r="AF240" s="77">
        <v>0.46124289924070266</v>
      </c>
      <c r="AG240" s="77">
        <v>1.2617739284559184</v>
      </c>
      <c r="AH240" s="74">
        <v>981505.95</v>
      </c>
      <c r="AI240" s="75">
        <v>1035.31</v>
      </c>
      <c r="AJ240" s="76">
        <f t="shared" si="537"/>
        <v>948.03097622934195</v>
      </c>
      <c r="AK240" s="77">
        <f t="shared" si="538"/>
        <v>0.54784254529564602</v>
      </c>
      <c r="AL240" s="78">
        <f t="shared" si="539"/>
        <v>0.47991209058834539</v>
      </c>
      <c r="AM240" s="74">
        <v>634112.27</v>
      </c>
      <c r="AN240" s="75">
        <v>1017.2355555555557</v>
      </c>
      <c r="AO240" s="76">
        <f t="shared" si="540"/>
        <v>623.36817321891999</v>
      </c>
      <c r="AP240" s="77">
        <f t="shared" si="541"/>
        <v>-4.388718666104733E-2</v>
      </c>
      <c r="AQ240" s="78">
        <f t="shared" si="542"/>
        <v>-7.2990396901400648E-2</v>
      </c>
      <c r="AR240" s="74">
        <v>663219.09</v>
      </c>
      <c r="AS240" s="75">
        <v>963.9</v>
      </c>
      <c r="AT240" s="79">
        <f t="shared" si="543"/>
        <v>688.05798319327732</v>
      </c>
      <c r="AU240" s="77">
        <f t="shared" si="544"/>
        <v>-3.0439096552548655E-2</v>
      </c>
      <c r="AV240" s="78">
        <f t="shared" si="545"/>
        <v>-9.6976487357891814E-2</v>
      </c>
      <c r="AW240" s="74">
        <v>684040.67</v>
      </c>
      <c r="AX240" s="75">
        <v>989.96</v>
      </c>
      <c r="AY240" s="79">
        <f t="shared" si="546"/>
        <v>690.9780900238394</v>
      </c>
      <c r="AZ240" s="78">
        <f t="shared" si="547"/>
        <v>-6.862631379705729E-2</v>
      </c>
      <c r="BA240" s="74">
        <v>734442.77</v>
      </c>
    </row>
    <row r="241" spans="1:55">
      <c r="A241" s="62"/>
      <c r="B241" s="73" t="s">
        <v>395</v>
      </c>
      <c r="C241" s="73" t="s">
        <v>396</v>
      </c>
      <c r="D241" s="74">
        <v>2411991.4300000002</v>
      </c>
      <c r="E241" s="75">
        <v>981.38000000000011</v>
      </c>
      <c r="F241" s="76">
        <f t="shared" si="528"/>
        <v>2457.7548248384928</v>
      </c>
      <c r="G241" s="77">
        <f t="shared" si="529"/>
        <v>0.13557154778466973</v>
      </c>
      <c r="H241" s="77">
        <f t="shared" si="530"/>
        <v>0.21073550842204833</v>
      </c>
      <c r="I241" s="74">
        <v>2124032.9900000002</v>
      </c>
      <c r="J241" s="75">
        <v>994.09500000000014</v>
      </c>
      <c r="K241" s="76">
        <f t="shared" si="531"/>
        <v>2136.649907704998</v>
      </c>
      <c r="L241" s="77">
        <f t="shared" si="532"/>
        <v>6.6190422597336332E-2</v>
      </c>
      <c r="M241" s="77">
        <f t="shared" si="533"/>
        <v>0.58883375257621395</v>
      </c>
      <c r="N241" s="74">
        <v>1992170.39</v>
      </c>
      <c r="O241" s="75">
        <v>933.09000000000015</v>
      </c>
      <c r="P241" s="76">
        <f t="shared" si="534"/>
        <v>2135.0249064934783</v>
      </c>
      <c r="Q241" s="77">
        <f t="shared" si="535"/>
        <v>0.49019698442391851</v>
      </c>
      <c r="R241" s="78">
        <f t="shared" si="536"/>
        <v>0.15371998742969739</v>
      </c>
      <c r="S241" s="74">
        <v>1336850.3700000001</v>
      </c>
      <c r="T241" s="75">
        <v>941.50999999999988</v>
      </c>
      <c r="U241" s="76">
        <v>1419.9003409416791</v>
      </c>
      <c r="V241" s="77">
        <v>-0.22579363702329372</v>
      </c>
      <c r="W241" s="77">
        <v>-0.11146996219310218</v>
      </c>
      <c r="X241" s="74">
        <v>1726736.48</v>
      </c>
      <c r="Y241" s="75">
        <v>955.04177777777784</v>
      </c>
      <c r="Z241" s="76">
        <v>1808.0219317921635</v>
      </c>
      <c r="AA241" s="77">
        <v>0.14766563580107286</v>
      </c>
      <c r="AB241" s="77">
        <v>0.48749681834279573</v>
      </c>
      <c r="AC241" s="74">
        <v>1504564.07</v>
      </c>
      <c r="AD241" s="75">
        <v>940.45222222222196</v>
      </c>
      <c r="AE241" s="76">
        <v>1599.8304161000565</v>
      </c>
      <c r="AF241" s="77">
        <v>0.2961064372242182</v>
      </c>
      <c r="AG241" s="77">
        <v>1.1629555050336351</v>
      </c>
      <c r="AH241" s="74">
        <v>1160833.73</v>
      </c>
      <c r="AI241" s="75">
        <v>944.44</v>
      </c>
      <c r="AJ241" s="76">
        <f t="shared" si="537"/>
        <v>1229.1238511710642</v>
      </c>
      <c r="AK241" s="77">
        <f t="shared" si="538"/>
        <v>0.66881009376505196</v>
      </c>
      <c r="AL241" s="78">
        <f t="shared" si="539"/>
        <v>2.2440526474772149</v>
      </c>
      <c r="AM241" s="74">
        <v>695605.65</v>
      </c>
      <c r="AN241" s="75">
        <v>839.1144444444443</v>
      </c>
      <c r="AO241" s="76">
        <f t="shared" si="540"/>
        <v>828.97589787116863</v>
      </c>
      <c r="AP241" s="77">
        <f t="shared" si="541"/>
        <v>0.94393158310674585</v>
      </c>
      <c r="AQ241" s="78">
        <f t="shared" si="542"/>
        <v>0.60913697845393278</v>
      </c>
      <c r="AR241" s="74">
        <v>357834.43</v>
      </c>
      <c r="AS241" s="75">
        <v>876.16</v>
      </c>
      <c r="AT241" s="79">
        <f t="shared" si="543"/>
        <v>408.41219640248357</v>
      </c>
      <c r="AU241" s="77">
        <f t="shared" si="544"/>
        <v>-0.17222550812089396</v>
      </c>
      <c r="AV241" s="78">
        <f t="shared" si="545"/>
        <v>-0.4144209752618303</v>
      </c>
      <c r="AW241" s="74">
        <v>432284.92</v>
      </c>
      <c r="AX241" s="75">
        <v>843.98</v>
      </c>
      <c r="AY241" s="79">
        <f t="shared" si="546"/>
        <v>512.19806156543996</v>
      </c>
      <c r="AZ241" s="78">
        <f t="shared" si="547"/>
        <v>-0.29258628952329235</v>
      </c>
      <c r="BA241" s="74">
        <v>611077.94999999995</v>
      </c>
    </row>
    <row r="242" spans="1:55">
      <c r="A242" s="62"/>
      <c r="B242" s="73" t="s">
        <v>397</v>
      </c>
      <c r="C242" s="73" t="s">
        <v>398</v>
      </c>
      <c r="D242" s="74">
        <v>671898.57</v>
      </c>
      <c r="E242" s="75">
        <v>291.67999999999989</v>
      </c>
      <c r="F242" s="76">
        <f t="shared" si="528"/>
        <v>2303.5469349972577</v>
      </c>
      <c r="G242" s="77">
        <f t="shared" si="529"/>
        <v>0.23118067436191331</v>
      </c>
      <c r="H242" s="77">
        <f t="shared" si="530"/>
        <v>1.4206088678270528</v>
      </c>
      <c r="I242" s="74">
        <v>545735.15</v>
      </c>
      <c r="J242" s="75">
        <v>293.25</v>
      </c>
      <c r="K242" s="76">
        <f t="shared" si="531"/>
        <v>1860.9894288150044</v>
      </c>
      <c r="L242" s="77">
        <f t="shared" si="532"/>
        <v>0.96608744616754727</v>
      </c>
      <c r="M242" s="77">
        <f t="shared" si="533"/>
        <v>3.175760814481833</v>
      </c>
      <c r="N242" s="74">
        <v>277574.2</v>
      </c>
      <c r="O242" s="75">
        <v>293.68000000000006</v>
      </c>
      <c r="P242" s="76">
        <f t="shared" si="534"/>
        <v>945.1586761100516</v>
      </c>
      <c r="Q242" s="77">
        <f t="shared" si="535"/>
        <v>1.1238937375962375</v>
      </c>
      <c r="R242" s="78">
        <f t="shared" si="536"/>
        <v>0.53759875323273354</v>
      </c>
      <c r="S242" s="74">
        <v>130691.19</v>
      </c>
      <c r="T242" s="75">
        <v>283.31999999999994</v>
      </c>
      <c r="U242" s="76">
        <v>461.284731046167</v>
      </c>
      <c r="V242" s="77">
        <v>-0.2760472306053578</v>
      </c>
      <c r="W242" s="77">
        <v>-0.59388390188344298</v>
      </c>
      <c r="X242" s="74">
        <v>180524.47</v>
      </c>
      <c r="Y242" s="75">
        <v>286.37688888888891</v>
      </c>
      <c r="Z242" s="76">
        <v>630.37373825944985</v>
      </c>
      <c r="AA242" s="77">
        <v>-0.43902956755570555</v>
      </c>
      <c r="AB242" s="77">
        <v>-0.60282425619726898</v>
      </c>
      <c r="AC242" s="74">
        <v>321807.46000000002</v>
      </c>
      <c r="AD242" s="75">
        <v>305.66277777777788</v>
      </c>
      <c r="AE242" s="76">
        <v>1052.8186072887147</v>
      </c>
      <c r="AF242" s="77">
        <v>-0.29198453103466998</v>
      </c>
      <c r="AG242" s="77">
        <v>-3.2661467467833563E-2</v>
      </c>
      <c r="AH242" s="74">
        <v>454520.38</v>
      </c>
      <c r="AI242" s="75">
        <v>300.06000000000006</v>
      </c>
      <c r="AJ242" s="76">
        <f t="shared" si="537"/>
        <v>1514.7649803372656</v>
      </c>
      <c r="AK242" s="77">
        <f t="shared" si="538"/>
        <v>0.36626751099916277</v>
      </c>
      <c r="AL242" s="78">
        <f t="shared" si="539"/>
        <v>1.0290858309017388</v>
      </c>
      <c r="AM242" s="74">
        <v>332673.05</v>
      </c>
      <c r="AN242" s="75">
        <v>280.36</v>
      </c>
      <c r="AO242" s="76">
        <f t="shared" si="540"/>
        <v>1186.5924168925667</v>
      </c>
      <c r="AP242" s="77">
        <f t="shared" si="541"/>
        <v>0.4851307043214777</v>
      </c>
      <c r="AQ242" s="78">
        <f t="shared" si="542"/>
        <v>3.3896206499379793E-2</v>
      </c>
      <c r="AR242" s="74">
        <v>224002.54</v>
      </c>
      <c r="AS242" s="75">
        <v>273.95000000000005</v>
      </c>
      <c r="AT242" s="79">
        <f t="shared" si="543"/>
        <v>817.67672933016968</v>
      </c>
      <c r="AU242" s="77">
        <f t="shared" si="544"/>
        <v>-0.30383487225001965</v>
      </c>
      <c r="AV242" s="78">
        <f t="shared" si="545"/>
        <v>-0.14751817573393852</v>
      </c>
      <c r="AW242" s="74">
        <v>321766.39</v>
      </c>
      <c r="AX242" s="75">
        <v>285.36</v>
      </c>
      <c r="AY242" s="79">
        <f t="shared" si="546"/>
        <v>1127.5805649004765</v>
      </c>
      <c r="AZ242" s="78">
        <f t="shared" si="547"/>
        <v>0.22453968216032286</v>
      </c>
      <c r="BA242" s="74">
        <v>262765.18</v>
      </c>
    </row>
    <row r="243" spans="1:55">
      <c r="A243" s="62"/>
      <c r="B243" s="73" t="s">
        <v>399</v>
      </c>
      <c r="C243" s="73" t="s">
        <v>400</v>
      </c>
      <c r="D243" s="74">
        <v>332978.37</v>
      </c>
      <c r="E243" s="75">
        <v>595.84999999999991</v>
      </c>
      <c r="F243" s="76">
        <f t="shared" si="528"/>
        <v>558.82918519761688</v>
      </c>
      <c r="G243" s="77">
        <f t="shared" si="529"/>
        <v>-0.1954642449904308</v>
      </c>
      <c r="H243" s="77">
        <f t="shared" si="530"/>
        <v>0.12055211607466428</v>
      </c>
      <c r="I243" s="74">
        <v>413876.41</v>
      </c>
      <c r="J243" s="75">
        <v>591.94000000000005</v>
      </c>
      <c r="K243" s="76">
        <f t="shared" si="531"/>
        <v>699.18642092103914</v>
      </c>
      <c r="L243" s="77">
        <f t="shared" si="532"/>
        <v>0.39279343285536933</v>
      </c>
      <c r="M243" s="77">
        <f t="shared" si="533"/>
        <v>3.189662211374888</v>
      </c>
      <c r="N243" s="74">
        <v>297155.63</v>
      </c>
      <c r="O243" s="75">
        <v>584.75</v>
      </c>
      <c r="P243" s="76">
        <f t="shared" si="534"/>
        <v>508.17551090209491</v>
      </c>
      <c r="Q243" s="77">
        <f t="shared" si="535"/>
        <v>2.0081002053446295</v>
      </c>
      <c r="R243" s="78">
        <f t="shared" si="536"/>
        <v>1.6890053031627497</v>
      </c>
      <c r="S243" s="74">
        <v>98785.15</v>
      </c>
      <c r="T243" s="75">
        <v>556.25000000000011</v>
      </c>
      <c r="U243" s="76">
        <v>177.59128089887636</v>
      </c>
      <c r="V243" s="77">
        <v>-0.10607854805332921</v>
      </c>
      <c r="W243" s="77">
        <v>-0.39587421580268584</v>
      </c>
      <c r="X243" s="74">
        <v>110507.64</v>
      </c>
      <c r="Y243" s="75">
        <v>554.10066666666671</v>
      </c>
      <c r="Z243" s="76">
        <v>199.43603508869023</v>
      </c>
      <c r="AA243" s="77">
        <v>-0.32418471121626596</v>
      </c>
      <c r="AB243" s="77">
        <v>-0.32416106972096198</v>
      </c>
      <c r="AC243" s="74">
        <v>163517.51999999999</v>
      </c>
      <c r="AD243" s="75">
        <v>544.157222222222</v>
      </c>
      <c r="AE243" s="76">
        <v>300.49682944982209</v>
      </c>
      <c r="AF243" s="77">
        <v>3.4982184771992999E-5</v>
      </c>
      <c r="AG243" s="77">
        <v>-0.1367127802710115</v>
      </c>
      <c r="AH243" s="74">
        <v>163511.79999999999</v>
      </c>
      <c r="AI243" s="75">
        <v>519.05000000000007</v>
      </c>
      <c r="AJ243" s="76">
        <f t="shared" si="537"/>
        <v>315.02128889317015</v>
      </c>
      <c r="AK243" s="77">
        <f t="shared" si="538"/>
        <v>-0.13674297888762976</v>
      </c>
      <c r="AL243" s="78">
        <f t="shared" si="539"/>
        <v>-0.31463007868568699</v>
      </c>
      <c r="AM243" s="74">
        <v>189412.65</v>
      </c>
      <c r="AN243" s="75">
        <v>529.39555555555546</v>
      </c>
      <c r="AO243" s="76">
        <f t="shared" si="540"/>
        <v>357.79040457041157</v>
      </c>
      <c r="AP243" s="77">
        <f t="shared" si="541"/>
        <v>-0.20606504835470274</v>
      </c>
      <c r="AQ243" s="78">
        <f t="shared" si="542"/>
        <v>-0.30493928385932417</v>
      </c>
      <c r="AR243" s="74">
        <v>238574.52</v>
      </c>
      <c r="AS243" s="75">
        <v>547.18000000000006</v>
      </c>
      <c r="AT243" s="79">
        <f t="shared" si="543"/>
        <v>436.00738331079344</v>
      </c>
      <c r="AU243" s="77">
        <f t="shared" si="544"/>
        <v>-0.1245369476425255</v>
      </c>
      <c r="AV243" s="78">
        <f t="shared" si="545"/>
        <v>-0.25159168253256808</v>
      </c>
      <c r="AW243" s="74">
        <v>272512.38</v>
      </c>
      <c r="AX243" s="75">
        <v>544.25</v>
      </c>
      <c r="AY243" s="79">
        <f t="shared" si="546"/>
        <v>500.71176848874597</v>
      </c>
      <c r="AZ243" s="78">
        <f t="shared" si="547"/>
        <v>-0.14512860885208756</v>
      </c>
      <c r="BA243" s="74">
        <v>318775.88</v>
      </c>
    </row>
    <row r="244" spans="1:55">
      <c r="A244" s="62"/>
      <c r="B244" s="73" t="s">
        <v>401</v>
      </c>
      <c r="C244" s="73" t="s">
        <v>402</v>
      </c>
      <c r="D244" s="74">
        <v>1446638.97</v>
      </c>
      <c r="E244" s="75">
        <v>1144.1099999999997</v>
      </c>
      <c r="F244" s="76">
        <f t="shared" si="528"/>
        <v>1264.4229750635868</v>
      </c>
      <c r="G244" s="77">
        <f t="shared" si="529"/>
        <v>0.4034086369936874</v>
      </c>
      <c r="H244" s="77">
        <f t="shared" si="530"/>
        <v>0.87777322344151754</v>
      </c>
      <c r="I244" s="74">
        <v>1030803.81</v>
      </c>
      <c r="J244" s="75">
        <v>1112.5360000000001</v>
      </c>
      <c r="K244" s="76">
        <f t="shared" si="531"/>
        <v>926.53524020795737</v>
      </c>
      <c r="L244" s="77">
        <f t="shared" si="532"/>
        <v>0.33800888347387581</v>
      </c>
      <c r="M244" s="77">
        <f t="shared" si="533"/>
        <v>1.3618461659299408</v>
      </c>
      <c r="N244" s="74">
        <v>770401.32</v>
      </c>
      <c r="O244" s="75">
        <v>1095.81</v>
      </c>
      <c r="P244" s="76">
        <f t="shared" si="534"/>
        <v>703.04279026473569</v>
      </c>
      <c r="Q244" s="77">
        <f t="shared" si="535"/>
        <v>0.76519468226389764</v>
      </c>
      <c r="R244" s="78">
        <f t="shared" si="536"/>
        <v>-8.8105769890774302E-2</v>
      </c>
      <c r="S244" s="74">
        <v>436439.86</v>
      </c>
      <c r="T244" s="75">
        <v>1086.25</v>
      </c>
      <c r="U244" s="76">
        <v>401.78583199079401</v>
      </c>
      <c r="V244" s="77">
        <v>-0.48340302671901153</v>
      </c>
      <c r="W244" s="77">
        <v>-0.56900286236347297</v>
      </c>
      <c r="X244" s="74">
        <v>844836.27</v>
      </c>
      <c r="Y244" s="75">
        <v>1095.3310000000001</v>
      </c>
      <c r="Z244" s="76">
        <v>771.30681958239097</v>
      </c>
      <c r="AA244" s="77">
        <v>-0.1656994525167336</v>
      </c>
      <c r="AB244" s="77">
        <v>-0.12008393130704349</v>
      </c>
      <c r="AC244" s="74">
        <v>1012628.21</v>
      </c>
      <c r="AD244" s="75">
        <v>1106.9866666666665</v>
      </c>
      <c r="AE244" s="76">
        <v>914.76098176430924</v>
      </c>
      <c r="AF244" s="77">
        <v>5.4675166338189453E-2</v>
      </c>
      <c r="AG244" s="77">
        <v>0.65256670191750332</v>
      </c>
      <c r="AH244" s="74">
        <v>960132.79</v>
      </c>
      <c r="AI244" s="75">
        <v>1074.8300000000002</v>
      </c>
      <c r="AJ244" s="76">
        <f t="shared" si="537"/>
        <v>893.28804555138947</v>
      </c>
      <c r="AK244" s="77">
        <f t="shared" si="538"/>
        <v>0.56689638161784062</v>
      </c>
      <c r="AL244" s="78">
        <f t="shared" si="539"/>
        <v>0.4313822212060151</v>
      </c>
      <c r="AM244" s="74">
        <v>612760.87</v>
      </c>
      <c r="AN244" s="75">
        <v>1036.4322222222222</v>
      </c>
      <c r="AO244" s="76">
        <f t="shared" si="540"/>
        <v>591.22136195859946</v>
      </c>
      <c r="AP244" s="77">
        <f t="shared" si="541"/>
        <v>-8.6485719158981927E-2</v>
      </c>
      <c r="AQ244" s="78">
        <f t="shared" si="542"/>
        <v>-0.24169948225359528</v>
      </c>
      <c r="AR244" s="74">
        <v>670773.17000000004</v>
      </c>
      <c r="AS244" s="75">
        <v>1051.4900000000002</v>
      </c>
      <c r="AT244" s="79">
        <f t="shared" si="543"/>
        <v>637.92634261856972</v>
      </c>
      <c r="AU244" s="77">
        <f t="shared" si="544"/>
        <v>-0.16990841451511551</v>
      </c>
      <c r="AV244" s="78">
        <f t="shared" si="545"/>
        <v>-6.8271963457020385E-2</v>
      </c>
      <c r="AW244" s="74">
        <v>808071.28</v>
      </c>
      <c r="AX244" s="75">
        <v>1049.1099999999999</v>
      </c>
      <c r="AY244" s="79">
        <f t="shared" si="546"/>
        <v>770.24456920627972</v>
      </c>
      <c r="AZ244" s="78">
        <f t="shared" si="547"/>
        <v>0.12244004497253862</v>
      </c>
      <c r="BA244" s="74">
        <v>719923.78</v>
      </c>
    </row>
    <row r="245" spans="1:55">
      <c r="A245" s="62"/>
      <c r="B245" s="73" t="s">
        <v>403</v>
      </c>
      <c r="C245" s="73" t="s">
        <v>404</v>
      </c>
      <c r="D245" s="74">
        <v>828445.8</v>
      </c>
      <c r="E245" s="75">
        <v>554.43999999999994</v>
      </c>
      <c r="F245" s="76">
        <f t="shared" si="528"/>
        <v>1494.2027992208357</v>
      </c>
      <c r="G245" s="77">
        <f t="shared" si="529"/>
        <v>-2.2648687511223644E-2</v>
      </c>
      <c r="H245" s="77">
        <f t="shared" si="530"/>
        <v>0.71987946810996817</v>
      </c>
      <c r="I245" s="74">
        <v>847643.82</v>
      </c>
      <c r="J245" s="75">
        <v>575.4899999999999</v>
      </c>
      <c r="K245" s="76">
        <f t="shared" si="531"/>
        <v>1472.9079914507638</v>
      </c>
      <c r="L245" s="77">
        <f t="shared" si="532"/>
        <v>0.75973515984787587</v>
      </c>
      <c r="M245" s="77">
        <f t="shared" si="533"/>
        <v>0.24751581533829109</v>
      </c>
      <c r="N245" s="74">
        <v>481688.29</v>
      </c>
      <c r="O245" s="75">
        <v>591.54</v>
      </c>
      <c r="P245" s="76">
        <f t="shared" si="534"/>
        <v>814.29538154647196</v>
      </c>
      <c r="Q245" s="77">
        <f t="shared" si="535"/>
        <v>-0.29107751904773255</v>
      </c>
      <c r="R245" s="78">
        <f t="shared" si="536"/>
        <v>-0.16924975565397751</v>
      </c>
      <c r="S245" s="74">
        <v>679465.39</v>
      </c>
      <c r="T245" s="75">
        <v>633.78</v>
      </c>
      <c r="U245" s="76">
        <v>1072.083988134684</v>
      </c>
      <c r="V245" s="77">
        <v>0.17184920307522009</v>
      </c>
      <c r="W245" s="77">
        <v>1.0615477219966118</v>
      </c>
      <c r="X245" s="74">
        <v>579823.23</v>
      </c>
      <c r="Y245" s="75">
        <v>664.76933333333329</v>
      </c>
      <c r="Z245" s="76">
        <v>872.21717508027848</v>
      </c>
      <c r="AA245" s="77">
        <v>0.7592261159427377</v>
      </c>
      <c r="AB245" s="77">
        <v>0.19679631000249206</v>
      </c>
      <c r="AC245" s="74">
        <v>329589.94</v>
      </c>
      <c r="AD245" s="75">
        <v>648.2894444444446</v>
      </c>
      <c r="AE245" s="76">
        <v>508.39936208192319</v>
      </c>
      <c r="AF245" s="77">
        <v>-0.319702965322823</v>
      </c>
      <c r="AG245" s="77">
        <v>-0.3576436887345662</v>
      </c>
      <c r="AH245" s="74">
        <v>484479.46</v>
      </c>
      <c r="AI245" s="75">
        <v>634.62000000000012</v>
      </c>
      <c r="AJ245" s="76">
        <f t="shared" si="537"/>
        <v>763.41662727301366</v>
      </c>
      <c r="AK245" s="77">
        <f t="shared" si="538"/>
        <v>-5.5770819918019091E-2</v>
      </c>
      <c r="AL245" s="78">
        <f t="shared" si="539"/>
        <v>0.41401816937153507</v>
      </c>
      <c r="AM245" s="74">
        <v>513095.2</v>
      </c>
      <c r="AN245" s="75">
        <v>603.5233333333332</v>
      </c>
      <c r="AO245" s="76">
        <f t="shared" si="540"/>
        <v>850.16630122005802</v>
      </c>
      <c r="AP245" s="77">
        <f t="shared" si="541"/>
        <v>0.49753703782885167</v>
      </c>
      <c r="AQ245" s="78">
        <f t="shared" si="542"/>
        <v>0.91400847595490842</v>
      </c>
      <c r="AR245" s="74">
        <v>342626.05</v>
      </c>
      <c r="AS245" s="75">
        <v>645.63</v>
      </c>
      <c r="AT245" s="79">
        <f t="shared" si="543"/>
        <v>530.68483496739623</v>
      </c>
      <c r="AU245" s="77">
        <f t="shared" si="544"/>
        <v>0.27810426560792267</v>
      </c>
      <c r="AV245" s="78">
        <f t="shared" si="545"/>
        <v>0.21933434673452837</v>
      </c>
      <c r="AW245" s="74">
        <v>268073.63</v>
      </c>
      <c r="AX245" s="75">
        <v>629.64</v>
      </c>
      <c r="AY245" s="79">
        <f t="shared" si="546"/>
        <v>425.75698812019567</v>
      </c>
      <c r="AZ245" s="78">
        <f t="shared" si="547"/>
        <v>-4.5982100564730309E-2</v>
      </c>
      <c r="BA245" s="74">
        <v>280994.34000000003</v>
      </c>
    </row>
    <row r="246" spans="1:55" s="82" customFormat="1">
      <c r="A246" s="80"/>
      <c r="B246" s="59"/>
      <c r="C246" s="59" t="s">
        <v>55</v>
      </c>
      <c r="D246" s="47">
        <f>SUM(D238:D245)</f>
        <v>17904390.190000001</v>
      </c>
      <c r="E246" s="54">
        <f>SUM(E238:E245)</f>
        <v>10178.020000000002</v>
      </c>
      <c r="F246" s="49">
        <f t="shared" si="528"/>
        <v>1759.123109406348</v>
      </c>
      <c r="G246" s="55">
        <f t="shared" si="529"/>
        <v>0.1738560218893466</v>
      </c>
      <c r="H246" s="55">
        <f t="shared" si="530"/>
        <v>0.50818582956054736</v>
      </c>
      <c r="I246" s="47">
        <f>SUM(I238:I245)</f>
        <v>15252628.820000002</v>
      </c>
      <c r="J246" s="54">
        <f>SUM(J238:J245)</f>
        <v>9634.7009999999991</v>
      </c>
      <c r="K246" s="49">
        <f t="shared" si="531"/>
        <v>1583.0931151885256</v>
      </c>
      <c r="L246" s="55">
        <f t="shared" si="532"/>
        <v>0.28481330029988666</v>
      </c>
      <c r="M246" s="55">
        <f t="shared" si="533"/>
        <v>0.7515838769428419</v>
      </c>
      <c r="N246" s="47">
        <f>SUM(N238:N245)</f>
        <v>11871474.880000001</v>
      </c>
      <c r="O246" s="54">
        <f>SUM(O238:O245)</f>
        <v>9772.7000000000007</v>
      </c>
      <c r="P246" s="49">
        <f t="shared" si="534"/>
        <v>1214.7589591412814</v>
      </c>
      <c r="Q246" s="55">
        <f t="shared" si="535"/>
        <v>0.36329836913581681</v>
      </c>
      <c r="R246" s="56">
        <f t="shared" si="536"/>
        <v>0.49185749206209878</v>
      </c>
      <c r="S246" s="47">
        <f>SUM(S238:S245)</f>
        <v>8707906.6100000013</v>
      </c>
      <c r="T246" s="54">
        <f>SUM(T238:T245)</f>
        <v>9201.76</v>
      </c>
      <c r="U246" s="49">
        <f t="shared" ref="U246" si="548">S246/T246</f>
        <v>946.33055089461163</v>
      </c>
      <c r="V246" s="55">
        <f t="shared" ref="V246" si="549">SUM(S246-X246)/ABS(X246)</f>
        <v>9.4300063608067336E-2</v>
      </c>
      <c r="W246" s="55">
        <f t="shared" ref="W246" si="550">SUM(S246-AC246)/ABS(AC246)</f>
        <v>0.36977258548770353</v>
      </c>
      <c r="X246" s="47">
        <f>SUM(X238:X245)</f>
        <v>7957512.6600000001</v>
      </c>
      <c r="Y246" s="54">
        <f>SUM(Y238:Y245)</f>
        <v>7640.2595555555563</v>
      </c>
      <c r="Z246" s="49">
        <f t="shared" ref="Z246" si="551">X246/Y246</f>
        <v>1041.5238647506098</v>
      </c>
      <c r="AA246" s="55">
        <f t="shared" ref="AA246" si="552">SUM(X246-AC246)/ABS(AC246)</f>
        <v>0.25173399055772966</v>
      </c>
      <c r="AB246" s="55">
        <f t="shared" ref="AB246" si="553">SUM(X246-AH246)/ABS(AH246)</f>
        <v>0.31652505241854234</v>
      </c>
      <c r="AC246" s="47">
        <f>SUM(AC238:AC245)</f>
        <v>6357191.4800000004</v>
      </c>
      <c r="AD246" s="54">
        <f>SUM(AD238:AD245)</f>
        <v>7332.9766666666592</v>
      </c>
      <c r="AE246" s="49">
        <f t="shared" ref="AE246" si="554">AC246/AD246</f>
        <v>866.93191168843305</v>
      </c>
      <c r="AF246" s="55">
        <f t="shared" ref="AF246" si="555">SUM(AC246-AH246)/ABS(AH246)</f>
        <v>5.1761046955307151E-2</v>
      </c>
      <c r="AG246" s="55">
        <f t="shared" ref="AG246" si="556">SUM(AC246-AM246)/ABS(AM246)</f>
        <v>0.28237351558591445</v>
      </c>
      <c r="AH246" s="47">
        <f>SUM(AH238:AH245)</f>
        <v>6044330.6000000006</v>
      </c>
      <c r="AI246" s="54">
        <f>SUM(AI238:AI245)</f>
        <v>6337.55</v>
      </c>
      <c r="AJ246" s="49">
        <f t="shared" si="537"/>
        <v>953.73300407886336</v>
      </c>
      <c r="AK246" s="55">
        <f t="shared" si="538"/>
        <v>0.21926317702884732</v>
      </c>
      <c r="AL246" s="56">
        <f t="shared" si="539"/>
        <v>0.32240444654521117</v>
      </c>
      <c r="AM246" s="47">
        <f>SUM(AM238:AM245)</f>
        <v>4957363.3599999994</v>
      </c>
      <c r="AN246" s="54">
        <f>SUM(AN238:AN245)</f>
        <v>6088.8766666666679</v>
      </c>
      <c r="AO246" s="49">
        <f t="shared" si="540"/>
        <v>814.16714960559204</v>
      </c>
      <c r="AP246" s="55">
        <f t="shared" si="541"/>
        <v>8.4593114480585666E-2</v>
      </c>
      <c r="AQ246" s="56">
        <f t="shared" si="542"/>
        <v>0.10216977443644479</v>
      </c>
      <c r="AR246" s="47">
        <f>SUM(AR238:AR245)</f>
        <v>4570712.55</v>
      </c>
      <c r="AS246" s="54">
        <f>SUM(AS238:AS245)</f>
        <v>6189.2700000000013</v>
      </c>
      <c r="AT246" s="81">
        <f t="shared" si="543"/>
        <v>738.48976535197187</v>
      </c>
      <c r="AU246" s="55">
        <f t="shared" si="544"/>
        <v>1.6205763913849508E-2</v>
      </c>
      <c r="AV246" s="56">
        <f t="shared" si="545"/>
        <v>0.17691304021810086</v>
      </c>
      <c r="AW246" s="47">
        <f>SUM(AW238:AW245)</f>
        <v>4497821.91</v>
      </c>
      <c r="AX246" s="54">
        <f>SUM(AX238:AX245)</f>
        <v>6217.12</v>
      </c>
      <c r="AY246" s="81">
        <f>AW246/AX246</f>
        <v>723.45747066165688</v>
      </c>
      <c r="AZ246" s="56">
        <f t="shared" si="547"/>
        <v>0.158144425087</v>
      </c>
      <c r="BA246" s="47">
        <f>SUM(BA238:BA245)</f>
        <v>3883645.09</v>
      </c>
    </row>
    <row r="247" spans="1:55" ht="4.5" customHeight="1">
      <c r="A247" s="62"/>
      <c r="C247" s="63"/>
      <c r="D247" s="64"/>
      <c r="E247" s="65"/>
      <c r="F247" s="66"/>
      <c r="G247" s="65"/>
      <c r="H247" s="65"/>
      <c r="I247" s="64"/>
      <c r="J247" s="65"/>
      <c r="K247" s="66"/>
      <c r="L247" s="65"/>
      <c r="M247" s="65"/>
      <c r="N247" s="64"/>
      <c r="O247" s="65"/>
      <c r="P247" s="66"/>
      <c r="Q247" s="65"/>
      <c r="R247" s="67"/>
      <c r="S247" s="64"/>
      <c r="T247" s="65"/>
      <c r="U247" s="66"/>
      <c r="V247" s="65"/>
      <c r="W247" s="65"/>
      <c r="X247" s="64"/>
      <c r="Y247" s="65"/>
      <c r="Z247" s="66"/>
      <c r="AA247" s="65"/>
      <c r="AB247" s="65"/>
      <c r="AC247" s="64"/>
      <c r="AD247" s="65"/>
      <c r="AE247" s="66"/>
      <c r="AF247" s="65"/>
      <c r="AG247" s="65"/>
      <c r="AH247" s="64"/>
      <c r="AI247" s="65"/>
      <c r="AJ247" s="66"/>
      <c r="AK247" s="65"/>
      <c r="AL247" s="67"/>
      <c r="AM247" s="64"/>
      <c r="AN247" s="65"/>
      <c r="AO247" s="66"/>
      <c r="AP247" s="65"/>
      <c r="AQ247" s="67"/>
      <c r="AR247" s="64"/>
      <c r="AS247" s="65"/>
      <c r="AT247" s="66"/>
      <c r="AU247" s="65"/>
      <c r="AV247" s="67"/>
      <c r="AW247" s="64"/>
      <c r="AX247" s="65"/>
      <c r="AY247" s="66"/>
      <c r="AZ247" s="68"/>
      <c r="BA247" s="64"/>
    </row>
    <row r="248" spans="1:55" ht="12.75">
      <c r="A248" s="80" t="s">
        <v>405</v>
      </c>
      <c r="B248" s="73"/>
      <c r="D248" s="83"/>
      <c r="E248" s="84"/>
      <c r="F248" s="85"/>
      <c r="G248" s="84"/>
      <c r="H248" s="84"/>
      <c r="I248" s="83"/>
      <c r="J248" s="84"/>
      <c r="K248" s="85"/>
      <c r="L248" s="84"/>
      <c r="M248" s="84"/>
      <c r="N248" s="83"/>
      <c r="O248" s="84"/>
      <c r="P248" s="85"/>
      <c r="Q248" s="84"/>
      <c r="R248" s="86"/>
      <c r="S248" s="83"/>
      <c r="T248" s="84"/>
      <c r="U248" s="85"/>
      <c r="V248" s="84"/>
      <c r="W248" s="84"/>
      <c r="X248" s="83"/>
      <c r="Y248" s="84"/>
      <c r="Z248" s="85"/>
      <c r="AA248" s="84"/>
      <c r="AB248" s="84"/>
      <c r="AC248" s="83"/>
      <c r="AD248" s="84"/>
      <c r="AE248" s="85"/>
      <c r="AF248" s="84"/>
      <c r="AG248" s="84"/>
      <c r="AH248" s="83"/>
      <c r="AI248" s="84"/>
      <c r="AJ248" s="85"/>
      <c r="AK248" s="84"/>
      <c r="AL248" s="86"/>
      <c r="AM248" s="83"/>
      <c r="AN248" s="84"/>
      <c r="AO248" s="85"/>
      <c r="AP248" s="84"/>
      <c r="AQ248" s="86"/>
      <c r="AR248" s="83"/>
      <c r="AS248" s="84"/>
      <c r="AT248" s="85"/>
      <c r="AU248" s="84"/>
      <c r="AV248" s="86"/>
      <c r="AW248" s="83"/>
      <c r="AX248" s="84"/>
      <c r="AY248" s="85"/>
      <c r="AZ248" s="87"/>
      <c r="BA248" s="83"/>
      <c r="BB248" s="84"/>
      <c r="BC248" s="84"/>
    </row>
    <row r="249" spans="1:55">
      <c r="A249" s="62"/>
      <c r="B249" s="73" t="s">
        <v>406</v>
      </c>
      <c r="C249" s="73" t="s">
        <v>407</v>
      </c>
      <c r="D249" s="74">
        <v>1548398.88</v>
      </c>
      <c r="E249" s="75">
        <v>996.19999999999993</v>
      </c>
      <c r="F249" s="76">
        <f t="shared" ref="F249:F255" si="557">D249/E249</f>
        <v>1554.3052399116643</v>
      </c>
      <c r="G249" s="77">
        <f t="shared" ref="G249:G255" si="558">SUM(D249-I249)/ABS(I249)</f>
        <v>-0.10251953853009761</v>
      </c>
      <c r="H249" s="77">
        <f t="shared" ref="H249:H255" si="559">SUM(D249-N249)/ABS(N249)</f>
        <v>-0.25223605678810546</v>
      </c>
      <c r="I249" s="74">
        <v>1725273.08</v>
      </c>
      <c r="J249" s="75">
        <v>974.81</v>
      </c>
      <c r="K249" s="76">
        <f t="shared" ref="K249:K255" si="560">I249/J249</f>
        <v>1769.8557462479869</v>
      </c>
      <c r="L249" s="77">
        <f t="shared" ref="L249:L255" si="561">SUM(I249-N249)/ABS(N249)</f>
        <v>-0.16681869376053121</v>
      </c>
      <c r="M249" s="77">
        <f t="shared" ref="M249:M255" si="562">SUM(I249-S249)/ABS(S249)</f>
        <v>-8.23474918676515E-4</v>
      </c>
      <c r="N249" s="74">
        <v>2070705.46</v>
      </c>
      <c r="O249" s="75">
        <v>941.8900000000001</v>
      </c>
      <c r="P249" s="76">
        <f t="shared" ref="P249:P255" si="563">N249/O249</f>
        <v>2198.4578453959589</v>
      </c>
      <c r="Q249" s="77">
        <f t="shared" ref="Q249:Q255" si="564">SUM(N249-S249)/ABS(S249)</f>
        <v>0.19923060875077431</v>
      </c>
      <c r="R249" s="78">
        <f t="shared" ref="R249:R255" si="565">SUM(N249-X249)/ABS(X249)</f>
        <v>0.16584654595858056</v>
      </c>
      <c r="S249" s="74">
        <v>1726694.97</v>
      </c>
      <c r="T249" s="75">
        <v>903.66000000000008</v>
      </c>
      <c r="U249" s="76">
        <v>1910.7794635150387</v>
      </c>
      <c r="V249" s="77">
        <v>-2.7837900857925549E-2</v>
      </c>
      <c r="W249" s="77">
        <v>0.26413525242611335</v>
      </c>
      <c r="X249" s="74">
        <v>1776138.95</v>
      </c>
      <c r="Y249" s="75">
        <v>938.12400000000002</v>
      </c>
      <c r="Z249" s="76">
        <v>1893.2880408133678</v>
      </c>
      <c r="AA249" s="77">
        <v>0.30033381628609362</v>
      </c>
      <c r="AB249" s="77">
        <v>0.81706964297395268</v>
      </c>
      <c r="AC249" s="74">
        <v>1365909.99</v>
      </c>
      <c r="AD249" s="75">
        <v>916.46277777777755</v>
      </c>
      <c r="AE249" s="76">
        <v>1490.4151299107139</v>
      </c>
      <c r="AF249" s="77">
        <v>0.39738705570521682</v>
      </c>
      <c r="AG249" s="77">
        <v>0.86803430467625908</v>
      </c>
      <c r="AH249" s="74">
        <v>977474.34</v>
      </c>
      <c r="AI249" s="75">
        <v>921.63</v>
      </c>
      <c r="AJ249" s="76">
        <f t="shared" ref="AJ249:AJ255" si="566">AH249/AI249</f>
        <v>1060.5930145503075</v>
      </c>
      <c r="AK249" s="77">
        <f t="shared" ref="AK249:AK255" si="567">SUM(AH249-AM249)/ABS(AM249)</f>
        <v>0.33680521588452933</v>
      </c>
      <c r="AL249" s="78">
        <f t="shared" ref="AL249:AL255" si="568">SUM(AH249-AR249)/ABS(AR249)</f>
        <v>0.21503373923403671</v>
      </c>
      <c r="AM249" s="74">
        <v>731201.77</v>
      </c>
      <c r="AN249" s="75">
        <v>900.93444444444435</v>
      </c>
      <c r="AO249" s="76">
        <f t="shared" ref="AO249:AO255" si="569">AM249/AN249</f>
        <v>811.60374598719113</v>
      </c>
      <c r="AP249" s="77">
        <f t="shared" ref="AP249:AP255" si="570">SUM(AM249-AR249)/ABS(AR249)</f>
        <v>-9.109141347112383E-2</v>
      </c>
      <c r="AQ249" s="78">
        <f t="shared" ref="AQ249:AQ255" si="571">SUM(AM249-AW249)/ABS(AW249)</f>
        <v>-0.21119110631344623</v>
      </c>
      <c r="AR249" s="74">
        <v>804483.29</v>
      </c>
      <c r="AS249" s="75">
        <v>960.00999999999988</v>
      </c>
      <c r="AT249" s="79">
        <f t="shared" ref="AT249:AT255" si="572">AR249/AS249</f>
        <v>837.99469797189624</v>
      </c>
      <c r="AU249" s="77">
        <f t="shared" ref="AU249:AU255" si="573">SUM(AR249-AW249)/ABS(AW249)</f>
        <v>-0.13213616267064149</v>
      </c>
      <c r="AV249" s="78">
        <f t="shared" ref="AV249:AV255" si="574">SUM(AR249-BA249)/ABS(BA249)</f>
        <v>-0.20648258113684392</v>
      </c>
      <c r="AW249" s="74">
        <v>926969.48</v>
      </c>
      <c r="AX249" s="75">
        <v>1001.55</v>
      </c>
      <c r="AY249" s="79">
        <f t="shared" ref="AY249:AY254" si="575">AW249/AX249</f>
        <v>925.53490090359946</v>
      </c>
      <c r="AZ249" s="78">
        <f t="shared" ref="AZ249:AZ255" si="576">SUM(AW249-BA249)/ABS(BA249)</f>
        <v>-8.5665994212854382E-2</v>
      </c>
      <c r="BA249" s="74">
        <v>1013819.32</v>
      </c>
    </row>
    <row r="250" spans="1:55">
      <c r="A250" s="62"/>
      <c r="B250" s="73" t="s">
        <v>408</v>
      </c>
      <c r="C250" s="73" t="s">
        <v>409</v>
      </c>
      <c r="D250" s="74">
        <v>1431636.2</v>
      </c>
      <c r="E250" s="75">
        <v>618.39</v>
      </c>
      <c r="F250" s="76">
        <f t="shared" si="557"/>
        <v>2315.1024434418409</v>
      </c>
      <c r="G250" s="77">
        <f t="shared" si="558"/>
        <v>-4.9331463705925692E-2</v>
      </c>
      <c r="H250" s="77">
        <f t="shared" si="559"/>
        <v>-9.9949733375652369E-2</v>
      </c>
      <c r="I250" s="74">
        <v>1505925.72</v>
      </c>
      <c r="J250" s="75">
        <v>649.11999999999989</v>
      </c>
      <c r="K250" s="76">
        <f t="shared" si="560"/>
        <v>2319.9496549174269</v>
      </c>
      <c r="L250" s="77">
        <f t="shared" si="561"/>
        <v>-5.3244919482713073E-2</v>
      </c>
      <c r="M250" s="77">
        <f t="shared" si="562"/>
        <v>-7.6446581371994921E-2</v>
      </c>
      <c r="N250" s="74">
        <v>1590618.05</v>
      </c>
      <c r="O250" s="75">
        <v>663.57</v>
      </c>
      <c r="P250" s="76">
        <f t="shared" si="563"/>
        <v>2397.061425320614</v>
      </c>
      <c r="Q250" s="77">
        <f t="shared" si="564"/>
        <v>-2.4506508987102507E-2</v>
      </c>
      <c r="R250" s="78">
        <f t="shared" si="565"/>
        <v>-1.8743646713276069E-2</v>
      </c>
      <c r="S250" s="74">
        <v>1630577.82</v>
      </c>
      <c r="T250" s="75">
        <v>692.99000000000024</v>
      </c>
      <c r="U250" s="76">
        <v>2352.960100434349</v>
      </c>
      <c r="V250" s="77">
        <v>5.9076378539877359E-3</v>
      </c>
      <c r="W250" s="77">
        <v>0.29353209605694069</v>
      </c>
      <c r="X250" s="74">
        <v>1621001.53</v>
      </c>
      <c r="Y250" s="75">
        <v>929.23111111111132</v>
      </c>
      <c r="Z250" s="76">
        <v>1744.454647091741</v>
      </c>
      <c r="AA250" s="77">
        <v>0.2859352562592859</v>
      </c>
      <c r="AB250" s="77">
        <v>1.0940970444218669</v>
      </c>
      <c r="AC250" s="74">
        <v>1260562.32</v>
      </c>
      <c r="AD250" s="75">
        <v>877.44833333333327</v>
      </c>
      <c r="AE250" s="76">
        <v>1436.6228438901437</v>
      </c>
      <c r="AF250" s="77">
        <v>0.62846226839870512</v>
      </c>
      <c r="AG250" s="77">
        <v>2.6112398688673375</v>
      </c>
      <c r="AH250" s="74">
        <v>774081.38</v>
      </c>
      <c r="AI250" s="75">
        <v>703.44</v>
      </c>
      <c r="AJ250" s="76">
        <f t="shared" si="566"/>
        <v>1100.4227510519731</v>
      </c>
      <c r="AK250" s="77">
        <f t="shared" si="567"/>
        <v>1.2175766297725348</v>
      </c>
      <c r="AL250" s="78">
        <f t="shared" si="568"/>
        <v>1.9778459626827418</v>
      </c>
      <c r="AM250" s="74">
        <v>349066.35</v>
      </c>
      <c r="AN250" s="75">
        <v>514.24666666666656</v>
      </c>
      <c r="AO250" s="76">
        <f t="shared" si="569"/>
        <v>678.79166288551551</v>
      </c>
      <c r="AP250" s="77">
        <f t="shared" si="570"/>
        <v>0.34283790814849568</v>
      </c>
      <c r="AQ250" s="78">
        <f t="shared" si="571"/>
        <v>0.19446457557841731</v>
      </c>
      <c r="AR250" s="74">
        <v>259946.75</v>
      </c>
      <c r="AS250" s="75">
        <v>509.69</v>
      </c>
      <c r="AT250" s="79">
        <f t="shared" si="572"/>
        <v>510.00951558790638</v>
      </c>
      <c r="AU250" s="77">
        <f t="shared" si="573"/>
        <v>-0.11049236223503363</v>
      </c>
      <c r="AV250" s="78">
        <f t="shared" si="574"/>
        <v>-0.42517828430632848</v>
      </c>
      <c r="AW250" s="74">
        <v>292236.67</v>
      </c>
      <c r="AX250" s="75">
        <v>535.48</v>
      </c>
      <c r="AY250" s="79">
        <f t="shared" si="575"/>
        <v>545.74712407559571</v>
      </c>
      <c r="AZ250" s="78">
        <f t="shared" si="576"/>
        <v>-0.35377540193133672</v>
      </c>
      <c r="BA250" s="74">
        <v>452221.52</v>
      </c>
    </row>
    <row r="251" spans="1:55">
      <c r="A251" s="62"/>
      <c r="B251" s="73" t="s">
        <v>410</v>
      </c>
      <c r="C251" s="73" t="s">
        <v>411</v>
      </c>
      <c r="D251" s="74">
        <v>1018398.45</v>
      </c>
      <c r="E251" s="75">
        <v>624.7399999999999</v>
      </c>
      <c r="F251" s="76">
        <f t="shared" si="557"/>
        <v>1630.1156481096139</v>
      </c>
      <c r="G251" s="77">
        <f t="shared" si="558"/>
        <v>0.10102802702245176</v>
      </c>
      <c r="H251" s="77">
        <f t="shared" si="559"/>
        <v>0.3924227313247477</v>
      </c>
      <c r="I251" s="74">
        <v>924952.34</v>
      </c>
      <c r="J251" s="75">
        <v>582.24</v>
      </c>
      <c r="K251" s="76">
        <f t="shared" si="560"/>
        <v>1588.6100920582576</v>
      </c>
      <c r="L251" s="77">
        <f t="shared" si="561"/>
        <v>0.26465693620018443</v>
      </c>
      <c r="M251" s="77">
        <f t="shared" si="562"/>
        <v>0.21072898331903847</v>
      </c>
      <c r="N251" s="74">
        <v>731385.97</v>
      </c>
      <c r="O251" s="75">
        <v>560.67999999999984</v>
      </c>
      <c r="P251" s="76">
        <f t="shared" si="563"/>
        <v>1304.4623849611189</v>
      </c>
      <c r="Q251" s="77">
        <f t="shared" si="564"/>
        <v>-4.2642357257122267E-2</v>
      </c>
      <c r="R251" s="78">
        <f t="shared" si="565"/>
        <v>-0.16334018803540712</v>
      </c>
      <c r="S251" s="74">
        <v>763963.16</v>
      </c>
      <c r="T251" s="75">
        <v>524.47000000000014</v>
      </c>
      <c r="U251" s="76">
        <v>1456.6384349915149</v>
      </c>
      <c r="V251" s="77">
        <v>-0.12607391991197722</v>
      </c>
      <c r="W251" s="77">
        <v>-0.15742338897015129</v>
      </c>
      <c r="X251" s="74">
        <v>874173.66</v>
      </c>
      <c r="Y251" s="75">
        <v>539.9711111111111</v>
      </c>
      <c r="Z251" s="76">
        <v>1618.9267203595255</v>
      </c>
      <c r="AA251" s="77">
        <v>-3.5871991662059718E-2</v>
      </c>
      <c r="AB251" s="77">
        <v>0.21939087428468484</v>
      </c>
      <c r="AC251" s="74">
        <v>906698.75</v>
      </c>
      <c r="AD251" s="75">
        <v>522.04666666666674</v>
      </c>
      <c r="AE251" s="76">
        <v>1736.8155145772407</v>
      </c>
      <c r="AF251" s="77">
        <v>0.26476034690330391</v>
      </c>
      <c r="AG251" s="77">
        <v>4.0717738801777946E-2</v>
      </c>
      <c r="AH251" s="74">
        <v>716893.72</v>
      </c>
      <c r="AI251" s="75">
        <v>520.5</v>
      </c>
      <c r="AJ251" s="76">
        <f t="shared" si="566"/>
        <v>1377.3174255523534</v>
      </c>
      <c r="AK251" s="77">
        <f t="shared" si="567"/>
        <v>-0.17714234056284417</v>
      </c>
      <c r="AL251" s="78">
        <f t="shared" si="568"/>
        <v>0.16870389293150481</v>
      </c>
      <c r="AM251" s="74">
        <v>871224.46</v>
      </c>
      <c r="AN251" s="75">
        <v>536.96444444444444</v>
      </c>
      <c r="AO251" s="76">
        <f t="shared" si="569"/>
        <v>1622.4993461185097</v>
      </c>
      <c r="AP251" s="77">
        <f t="shared" si="570"/>
        <v>0.42029897823508355</v>
      </c>
      <c r="AQ251" s="78">
        <f t="shared" si="571"/>
        <v>0.29307432538984202</v>
      </c>
      <c r="AR251" s="74">
        <v>613409.19999999995</v>
      </c>
      <c r="AS251" s="75">
        <v>559.36</v>
      </c>
      <c r="AT251" s="79">
        <f t="shared" si="572"/>
        <v>1096.6268592677345</v>
      </c>
      <c r="AU251" s="77">
        <f t="shared" si="573"/>
        <v>-8.9575965902148072E-2</v>
      </c>
      <c r="AV251" s="78">
        <f t="shared" si="574"/>
        <v>-1.3058215289449015E-2</v>
      </c>
      <c r="AW251" s="74">
        <v>673762.09</v>
      </c>
      <c r="AX251" s="75">
        <v>560.91</v>
      </c>
      <c r="AY251" s="79">
        <f t="shared" si="575"/>
        <v>1201.1946479827423</v>
      </c>
      <c r="AZ251" s="78">
        <f t="shared" si="576"/>
        <v>8.4046277060909572E-2</v>
      </c>
      <c r="BA251" s="74">
        <v>621525.21</v>
      </c>
    </row>
    <row r="252" spans="1:55">
      <c r="A252" s="62"/>
      <c r="B252" s="73" t="s">
        <v>412</v>
      </c>
      <c r="C252" s="73" t="s">
        <v>413</v>
      </c>
      <c r="D252" s="74">
        <v>916114.21</v>
      </c>
      <c r="E252" s="75">
        <v>425.71999999999997</v>
      </c>
      <c r="F252" s="76">
        <f t="shared" si="557"/>
        <v>2151.9172460772338</v>
      </c>
      <c r="G252" s="77">
        <f t="shared" si="558"/>
        <v>-0.12820896273882448</v>
      </c>
      <c r="H252" s="77">
        <f t="shared" si="559"/>
        <v>0.47716213129082963</v>
      </c>
      <c r="I252" s="74">
        <v>1050841.51</v>
      </c>
      <c r="J252" s="75">
        <v>397.7</v>
      </c>
      <c r="K252" s="76">
        <f t="shared" si="560"/>
        <v>2642.296982650239</v>
      </c>
      <c r="L252" s="77">
        <f t="shared" si="561"/>
        <v>0.6943993091870867</v>
      </c>
      <c r="M252" s="77">
        <f t="shared" si="562"/>
        <v>0.68108077833972991</v>
      </c>
      <c r="N252" s="74">
        <v>620185.28</v>
      </c>
      <c r="O252" s="75">
        <v>585.63</v>
      </c>
      <c r="P252" s="76">
        <f t="shared" si="563"/>
        <v>1059.0053105202944</v>
      </c>
      <c r="Q252" s="77">
        <f t="shared" si="564"/>
        <v>-7.8603259427358022E-3</v>
      </c>
      <c r="R252" s="78">
        <f t="shared" si="565"/>
        <v>0.36149716257652048</v>
      </c>
      <c r="S252" s="74">
        <v>625098.76</v>
      </c>
      <c r="T252" s="75">
        <v>538.30000000000007</v>
      </c>
      <c r="U252" s="76">
        <v>1161.2460709641462</v>
      </c>
      <c r="V252" s="77">
        <v>0.37228376021775517</v>
      </c>
      <c r="W252" s="77">
        <v>-4.4950281091658627E-2</v>
      </c>
      <c r="X252" s="74">
        <v>455517.13</v>
      </c>
      <c r="Y252" s="75">
        <v>629.28400000000011</v>
      </c>
      <c r="Z252" s="76">
        <v>723.86574265355534</v>
      </c>
      <c r="AA252" s="77">
        <v>-0.30404356110955266</v>
      </c>
      <c r="AB252" s="77">
        <v>-0.20934402877928102</v>
      </c>
      <c r="AC252" s="74">
        <v>654519.6</v>
      </c>
      <c r="AD252" s="75">
        <v>410.80277777777792</v>
      </c>
      <c r="AE252" s="76">
        <v>1593.2696549439099</v>
      </c>
      <c r="AF252" s="77">
        <v>0.13607106284015374</v>
      </c>
      <c r="AG252" s="77">
        <v>0.27295470214024237</v>
      </c>
      <c r="AH252" s="74">
        <v>576125.57999999996</v>
      </c>
      <c r="AI252" s="75">
        <v>411.55999999999995</v>
      </c>
      <c r="AJ252" s="76">
        <f t="shared" si="566"/>
        <v>1399.8580522888522</v>
      </c>
      <c r="AK252" s="77">
        <f t="shared" si="567"/>
        <v>0.12048862415162868</v>
      </c>
      <c r="AL252" s="78">
        <f t="shared" si="568"/>
        <v>0.22433935522449536</v>
      </c>
      <c r="AM252" s="74">
        <v>514173.52</v>
      </c>
      <c r="AN252" s="75">
        <v>417.80222222222227</v>
      </c>
      <c r="AO252" s="76">
        <f t="shared" si="569"/>
        <v>1230.6624825143208</v>
      </c>
      <c r="AP252" s="77">
        <f t="shared" si="570"/>
        <v>9.2683431883564746E-2</v>
      </c>
      <c r="AQ252" s="78">
        <f t="shared" si="571"/>
        <v>-1.3611046114753961E-2</v>
      </c>
      <c r="AR252" s="74">
        <v>470560.37</v>
      </c>
      <c r="AS252" s="75">
        <v>429.5</v>
      </c>
      <c r="AT252" s="79">
        <f t="shared" si="572"/>
        <v>1095.6003958090803</v>
      </c>
      <c r="AU252" s="77">
        <f t="shared" si="573"/>
        <v>-9.7278383561731671E-2</v>
      </c>
      <c r="AV252" s="78">
        <f t="shared" si="574"/>
        <v>0.49058601087269132</v>
      </c>
      <c r="AW252" s="74">
        <v>521268.53</v>
      </c>
      <c r="AX252" s="75">
        <v>447.46</v>
      </c>
      <c r="AY252" s="79">
        <f t="shared" si="575"/>
        <v>1164.9500067045101</v>
      </c>
      <c r="AZ252" s="78">
        <f t="shared" si="576"/>
        <v>0.65121337932935541</v>
      </c>
      <c r="BA252" s="74">
        <v>315688.17</v>
      </c>
    </row>
    <row r="253" spans="1:55">
      <c r="A253" s="62"/>
      <c r="B253" s="73" t="s">
        <v>414</v>
      </c>
      <c r="C253" s="73" t="s">
        <v>415</v>
      </c>
      <c r="D253" s="74">
        <v>1914679.81</v>
      </c>
      <c r="E253" s="75">
        <v>334.36</v>
      </c>
      <c r="F253" s="76">
        <f t="shared" si="557"/>
        <v>5726.4021114965908</v>
      </c>
      <c r="G253" s="77">
        <f t="shared" si="558"/>
        <v>0.13431082648214498</v>
      </c>
      <c r="H253" s="77">
        <f t="shared" si="559"/>
        <v>0.46917327442889278</v>
      </c>
      <c r="I253" s="74">
        <v>1687967.5</v>
      </c>
      <c r="J253" s="75">
        <v>335.40000000000009</v>
      </c>
      <c r="K253" s="76">
        <f t="shared" si="560"/>
        <v>5032.6997614788297</v>
      </c>
      <c r="L253" s="77">
        <f t="shared" si="561"/>
        <v>0.2952122470568862</v>
      </c>
      <c r="M253" s="77">
        <f t="shared" si="562"/>
        <v>0.8519779444928921</v>
      </c>
      <c r="N253" s="74">
        <v>1303236.21</v>
      </c>
      <c r="O253" s="75">
        <v>321.39999999999998</v>
      </c>
      <c r="P253" s="76">
        <f t="shared" si="563"/>
        <v>4054.8730864965778</v>
      </c>
      <c r="Q253" s="77">
        <f t="shared" si="564"/>
        <v>0.42986444785489475</v>
      </c>
      <c r="R253" s="78">
        <f t="shared" si="565"/>
        <v>1.1370592376295632</v>
      </c>
      <c r="S253" s="74">
        <v>911440.39</v>
      </c>
      <c r="T253" s="75">
        <v>319.98999999999995</v>
      </c>
      <c r="U253" s="76">
        <v>2848.3402293821687</v>
      </c>
      <c r="V253" s="77">
        <v>0.49458869393921451</v>
      </c>
      <c r="W253" s="77">
        <v>1.5697454945383484</v>
      </c>
      <c r="X253" s="74">
        <v>609826.9</v>
      </c>
      <c r="Y253" s="75">
        <v>307.44599999999991</v>
      </c>
      <c r="Z253" s="76">
        <v>1983.5252369521809</v>
      </c>
      <c r="AA253" s="77">
        <v>0.71936634136137867</v>
      </c>
      <c r="AB253" s="77">
        <v>0.63141074609244485</v>
      </c>
      <c r="AC253" s="74">
        <v>354681.19</v>
      </c>
      <c r="AD253" s="75">
        <v>304.63888888888891</v>
      </c>
      <c r="AE253" s="76">
        <v>1164.2676064557306</v>
      </c>
      <c r="AF253" s="77">
        <v>-5.1155820114107499E-2</v>
      </c>
      <c r="AG253" s="77">
        <v>-0.25049786845461813</v>
      </c>
      <c r="AH253" s="74">
        <v>373803.41</v>
      </c>
      <c r="AI253" s="75">
        <v>303.88</v>
      </c>
      <c r="AJ253" s="76">
        <f t="shared" si="566"/>
        <v>1230.1020468606027</v>
      </c>
      <c r="AK253" s="77">
        <f t="shared" si="567"/>
        <v>-0.21008934086994496</v>
      </c>
      <c r="AL253" s="78">
        <f t="shared" si="568"/>
        <v>-0.1180823623814645</v>
      </c>
      <c r="AM253" s="74">
        <v>473222.39</v>
      </c>
      <c r="AN253" s="75">
        <v>315.65000000000003</v>
      </c>
      <c r="AO253" s="76">
        <f t="shared" si="569"/>
        <v>1499.1997148740693</v>
      </c>
      <c r="AP253" s="77">
        <f t="shared" si="570"/>
        <v>0.11647770216167187</v>
      </c>
      <c r="AQ253" s="78">
        <f t="shared" si="571"/>
        <v>0.2553636335444352</v>
      </c>
      <c r="AR253" s="74">
        <v>423852.97</v>
      </c>
      <c r="AS253" s="75">
        <v>344.22</v>
      </c>
      <c r="AT253" s="79">
        <f t="shared" si="572"/>
        <v>1231.3432397885072</v>
      </c>
      <c r="AU253" s="77">
        <f t="shared" si="573"/>
        <v>0.12439651155939692</v>
      </c>
      <c r="AV253" s="78">
        <f t="shared" si="574"/>
        <v>-0.16155186888452466</v>
      </c>
      <c r="AW253" s="74">
        <v>376960.41</v>
      </c>
      <c r="AX253" s="75">
        <v>352.19</v>
      </c>
      <c r="AY253" s="79">
        <f t="shared" si="575"/>
        <v>1070.3325193787443</v>
      </c>
      <c r="AZ253" s="78">
        <f t="shared" si="576"/>
        <v>-0.25431276022668109</v>
      </c>
      <c r="BA253" s="74">
        <v>505520.8</v>
      </c>
    </row>
    <row r="254" spans="1:55">
      <c r="A254" s="62"/>
      <c r="B254" s="73" t="s">
        <v>416</v>
      </c>
      <c r="C254" s="73" t="s">
        <v>417</v>
      </c>
      <c r="D254" s="74">
        <v>393397.39</v>
      </c>
      <c r="E254" s="75">
        <v>65.549999999999983</v>
      </c>
      <c r="F254" s="76">
        <f t="shared" si="557"/>
        <v>6001.4857360793303</v>
      </c>
      <c r="G254" s="77">
        <f t="shared" si="558"/>
        <v>6.456188522766898E-2</v>
      </c>
      <c r="H254" s="77">
        <f t="shared" si="559"/>
        <v>0.18618839980856833</v>
      </c>
      <c r="I254" s="74">
        <v>369539.24</v>
      </c>
      <c r="J254" s="75">
        <v>51.050000000000004</v>
      </c>
      <c r="K254" s="76">
        <f t="shared" si="560"/>
        <v>7238.7706170421152</v>
      </c>
      <c r="L254" s="77">
        <f t="shared" si="561"/>
        <v>0.11425029983568132</v>
      </c>
      <c r="M254" s="77">
        <f t="shared" si="562"/>
        <v>2.7025066561249506E-2</v>
      </c>
      <c r="N254" s="74">
        <v>331648.32</v>
      </c>
      <c r="O254" s="75">
        <v>50.39</v>
      </c>
      <c r="P254" s="76">
        <f t="shared" si="563"/>
        <v>6581.6296884302437</v>
      </c>
      <c r="Q254" s="77">
        <f t="shared" si="564"/>
        <v>-7.8281543462267789E-2</v>
      </c>
      <c r="R254" s="78">
        <f t="shared" si="565"/>
        <v>-9.7384082531927027E-2</v>
      </c>
      <c r="S254" s="74">
        <v>359815.21</v>
      </c>
      <c r="T254" s="75">
        <v>54.38</v>
      </c>
      <c r="U254" s="76">
        <v>6616.6827877896285</v>
      </c>
      <c r="V254" s="77">
        <v>-2.0724917608153853E-2</v>
      </c>
      <c r="W254" s="77">
        <v>0.41539779926353659</v>
      </c>
      <c r="X254" s="74">
        <v>367430.17</v>
      </c>
      <c r="Y254" s="75">
        <v>48.936666666666667</v>
      </c>
      <c r="Z254" s="76">
        <v>7508.2794768748718</v>
      </c>
      <c r="AA254" s="77">
        <v>0.44535261308444152</v>
      </c>
      <c r="AB254" s="77">
        <v>0.11587013625799707</v>
      </c>
      <c r="AC254" s="74">
        <v>254214.9</v>
      </c>
      <c r="AD254" s="75">
        <v>49.601111111111109</v>
      </c>
      <c r="AE254" s="76">
        <v>5125.1855917206158</v>
      </c>
      <c r="AF254" s="77">
        <v>-0.22795992745556767</v>
      </c>
      <c r="AG254" s="77">
        <v>-0.27603073710161463</v>
      </c>
      <c r="AH254" s="74">
        <v>329276.82</v>
      </c>
      <c r="AI254" s="75">
        <v>46.89</v>
      </c>
      <c r="AJ254" s="76">
        <f t="shared" si="566"/>
        <v>7022.3250159948821</v>
      </c>
      <c r="AK254" s="77">
        <f t="shared" si="567"/>
        <v>-6.2264656143584285E-2</v>
      </c>
      <c r="AL254" s="78">
        <f t="shared" si="568"/>
        <v>0.19707882026539356</v>
      </c>
      <c r="AM254" s="74">
        <v>351140.46</v>
      </c>
      <c r="AN254" s="75">
        <v>52.822222222222223</v>
      </c>
      <c r="AO254" s="76">
        <f t="shared" si="569"/>
        <v>6647.5896928901984</v>
      </c>
      <c r="AP254" s="77">
        <f t="shared" si="570"/>
        <v>0.27656361478541863</v>
      </c>
      <c r="AQ254" s="78">
        <f t="shared" si="571"/>
        <v>0.43784902261077496</v>
      </c>
      <c r="AR254" s="74">
        <v>275066.95</v>
      </c>
      <c r="AS254" s="75">
        <v>52.65</v>
      </c>
      <c r="AT254" s="79">
        <f t="shared" si="572"/>
        <v>5224.4434947768286</v>
      </c>
      <c r="AU254" s="77">
        <f t="shared" si="573"/>
        <v>0.12634341599377896</v>
      </c>
      <c r="AV254" s="78">
        <f t="shared" si="574"/>
        <v>0.40987882555027899</v>
      </c>
      <c r="AW254" s="74">
        <v>244212.33</v>
      </c>
      <c r="AX254" s="75">
        <v>62.13</v>
      </c>
      <c r="AY254" s="79">
        <f t="shared" si="575"/>
        <v>3930.6668276195073</v>
      </c>
      <c r="AZ254" s="78">
        <f t="shared" si="576"/>
        <v>0.25173087135803535</v>
      </c>
      <c r="BA254" s="74">
        <v>195099.71</v>
      </c>
    </row>
    <row r="255" spans="1:55" s="82" customFormat="1">
      <c r="A255" s="80"/>
      <c r="B255" s="59"/>
      <c r="C255" s="59" t="s">
        <v>55</v>
      </c>
      <c r="D255" s="47">
        <f>SUM(D249:D254)</f>
        <v>7222624.9400000004</v>
      </c>
      <c r="E255" s="54">
        <f>SUM(E249:E254)</f>
        <v>3064.96</v>
      </c>
      <c r="F255" s="49">
        <f t="shared" si="557"/>
        <v>2356.5152367404471</v>
      </c>
      <c r="G255" s="55">
        <f t="shared" si="558"/>
        <v>-5.7642581755381296E-3</v>
      </c>
      <c r="H255" s="55">
        <f t="shared" si="559"/>
        <v>8.6471831407627917E-2</v>
      </c>
      <c r="I255" s="47">
        <f>SUM(I249:I254)</f>
        <v>7264499.3899999997</v>
      </c>
      <c r="J255" s="54">
        <f>SUM(J249:J254)</f>
        <v>2990.32</v>
      </c>
      <c r="K255" s="49">
        <f t="shared" si="560"/>
        <v>2429.3384621043901</v>
      </c>
      <c r="L255" s="55">
        <f t="shared" si="561"/>
        <v>9.2770844683082068E-2</v>
      </c>
      <c r="M255" s="55">
        <f t="shared" si="562"/>
        <v>0.20721069660190944</v>
      </c>
      <c r="N255" s="47">
        <f>SUM(N249:N254)</f>
        <v>6647779.29</v>
      </c>
      <c r="O255" s="54">
        <f>SUM(O249:O254)</f>
        <v>3123.56</v>
      </c>
      <c r="P255" s="49">
        <f t="shared" si="563"/>
        <v>2128.2700796527042</v>
      </c>
      <c r="Q255" s="55">
        <f t="shared" si="564"/>
        <v>0.10472447400627387</v>
      </c>
      <c r="R255" s="56">
        <f t="shared" si="565"/>
        <v>0.16544115268733728</v>
      </c>
      <c r="S255" s="47">
        <f>SUM(S249:S254)</f>
        <v>6017590.3099999996</v>
      </c>
      <c r="T255" s="54">
        <f>SUM(T249:T254)</f>
        <v>3033.7900000000004</v>
      </c>
      <c r="U255" s="49">
        <f t="shared" ref="U255" si="577">S255/T255</f>
        <v>1983.5223631167612</v>
      </c>
      <c r="V255" s="55">
        <f t="shared" ref="V255" si="578">SUM(S255-X255)/ABS(X255)</f>
        <v>5.496092474612687E-2</v>
      </c>
      <c r="W255" s="55">
        <f t="shared" ref="W255" si="579">SUM(S255-AC255)/ABS(AC255)</f>
        <v>0.2545567553844405</v>
      </c>
      <c r="X255" s="47">
        <f>SUM(X249:X254)</f>
        <v>5704088.3399999999</v>
      </c>
      <c r="Y255" s="54">
        <f>SUM(Y249:Y254)</f>
        <v>3392.992888888889</v>
      </c>
      <c r="Z255" s="49">
        <f t="shared" ref="Z255" si="580">X255/Y255</f>
        <v>1681.1377231821816</v>
      </c>
      <c r="AA255" s="55">
        <f t="shared" ref="AA255" si="581">SUM(X255-AC255)/ABS(AC255)</f>
        <v>0.1891973683161258</v>
      </c>
      <c r="AB255" s="55">
        <f t="shared" ref="AB255" si="582">SUM(X255-AH255)/ABS(AH255)</f>
        <v>0.52204190606913481</v>
      </c>
      <c r="AC255" s="47">
        <f>SUM(AC249:AC254)</f>
        <v>4796586.7500000009</v>
      </c>
      <c r="AD255" s="54">
        <f>SUM(AD249:AD254)</f>
        <v>3081.0005555555554</v>
      </c>
      <c r="AE255" s="49">
        <f t="shared" ref="AE255" si="583">AC255/AD255</f>
        <v>1556.8276160648393</v>
      </c>
      <c r="AF255" s="55">
        <f t="shared" ref="AF255" si="584">SUM(AC255-AH255)/ABS(AH255)</f>
        <v>0.27989007259939425</v>
      </c>
      <c r="AG255" s="55">
        <f t="shared" ref="AG255" si="585">SUM(AC255-AM255)/ABS(AM255)</f>
        <v>0.45791627456652034</v>
      </c>
      <c r="AH255" s="47">
        <f>SUM(AH249:AH254)</f>
        <v>3747655.25</v>
      </c>
      <c r="AI255" s="54">
        <f>SUM(AI249:AI254)</f>
        <v>2907.9</v>
      </c>
      <c r="AJ255" s="49">
        <f t="shared" si="566"/>
        <v>1288.784088173596</v>
      </c>
      <c r="AK255" s="55">
        <f t="shared" si="567"/>
        <v>0.13909491586692566</v>
      </c>
      <c r="AL255" s="56">
        <f t="shared" si="568"/>
        <v>0.31620466565619337</v>
      </c>
      <c r="AM255" s="47">
        <f>SUM(AM249:AM254)</f>
        <v>3290028.95</v>
      </c>
      <c r="AN255" s="54">
        <f>SUM(AN249:AN254)</f>
        <v>2738.4199999999996</v>
      </c>
      <c r="AO255" s="49">
        <f t="shared" si="569"/>
        <v>1201.4332899993428</v>
      </c>
      <c r="AP255" s="55">
        <f t="shared" si="570"/>
        <v>0.15548287269325192</v>
      </c>
      <c r="AQ255" s="56">
        <f t="shared" si="571"/>
        <v>8.3883060641791435E-2</v>
      </c>
      <c r="AR255" s="47">
        <f>SUM(AR249:AR254)</f>
        <v>2847319.5300000003</v>
      </c>
      <c r="AS255" s="54">
        <f>SUM(AS249:AS254)</f>
        <v>2855.43</v>
      </c>
      <c r="AT255" s="81">
        <f t="shared" si="572"/>
        <v>997.15963269980364</v>
      </c>
      <c r="AU255" s="55">
        <f t="shared" si="573"/>
        <v>-6.1965273344616864E-2</v>
      </c>
      <c r="AV255" s="56">
        <f t="shared" si="574"/>
        <v>-8.2656428598843382E-2</v>
      </c>
      <c r="AW255" s="47">
        <f>SUM(AW249:AW254)</f>
        <v>3035409.51</v>
      </c>
      <c r="AX255" s="54">
        <f>SUM(AX249:AX254)</f>
        <v>2959.7200000000003</v>
      </c>
      <c r="AY255" s="81">
        <f>AW255/AX255</f>
        <v>1025.5731994918438</v>
      </c>
      <c r="AZ255" s="56">
        <f t="shared" si="576"/>
        <v>-2.205798427953945E-2</v>
      </c>
      <c r="BA255" s="47">
        <f>SUM(BA249:BA254)</f>
        <v>3103874.7299999995</v>
      </c>
    </row>
    <row r="256" spans="1:55" ht="4.5" customHeight="1">
      <c r="A256" s="62"/>
      <c r="C256" s="63"/>
      <c r="D256" s="64"/>
      <c r="E256" s="65"/>
      <c r="F256" s="66"/>
      <c r="G256" s="65"/>
      <c r="H256" s="65"/>
      <c r="I256" s="64"/>
      <c r="J256" s="65"/>
      <c r="K256" s="66"/>
      <c r="L256" s="65"/>
      <c r="M256" s="65"/>
      <c r="N256" s="64"/>
      <c r="O256" s="65"/>
      <c r="P256" s="66"/>
      <c r="Q256" s="65"/>
      <c r="R256" s="67"/>
      <c r="S256" s="64"/>
      <c r="T256" s="65"/>
      <c r="U256" s="66"/>
      <c r="V256" s="65"/>
      <c r="W256" s="65"/>
      <c r="X256" s="64"/>
      <c r="Y256" s="65"/>
      <c r="Z256" s="66"/>
      <c r="AA256" s="65"/>
      <c r="AB256" s="65"/>
      <c r="AC256" s="64"/>
      <c r="AD256" s="65"/>
      <c r="AE256" s="66"/>
      <c r="AF256" s="65"/>
      <c r="AG256" s="65"/>
      <c r="AH256" s="64"/>
      <c r="AI256" s="65"/>
      <c r="AJ256" s="66"/>
      <c r="AK256" s="65"/>
      <c r="AL256" s="67"/>
      <c r="AM256" s="64"/>
      <c r="AN256" s="65"/>
      <c r="AO256" s="66"/>
      <c r="AP256" s="65"/>
      <c r="AQ256" s="67"/>
      <c r="AR256" s="64"/>
      <c r="AS256" s="65"/>
      <c r="AT256" s="66"/>
      <c r="AU256" s="65"/>
      <c r="AV256" s="67"/>
      <c r="AW256" s="64"/>
      <c r="AX256" s="65"/>
      <c r="AY256" s="66"/>
      <c r="AZ256" s="68"/>
      <c r="BA256" s="64"/>
    </row>
    <row r="257" spans="1:55" ht="12.75">
      <c r="A257" s="80" t="s">
        <v>418</v>
      </c>
      <c r="B257" s="73"/>
      <c r="D257" s="83"/>
      <c r="E257" s="84"/>
      <c r="F257" s="85"/>
      <c r="G257" s="84"/>
      <c r="H257" s="84"/>
      <c r="I257" s="83"/>
      <c r="J257" s="84"/>
      <c r="K257" s="85"/>
      <c r="L257" s="84"/>
      <c r="M257" s="84"/>
      <c r="N257" s="83"/>
      <c r="O257" s="84"/>
      <c r="P257" s="85"/>
      <c r="Q257" s="84"/>
      <c r="R257" s="86"/>
      <c r="S257" s="83"/>
      <c r="T257" s="84"/>
      <c r="U257" s="85"/>
      <c r="V257" s="84"/>
      <c r="W257" s="84"/>
      <c r="X257" s="83"/>
      <c r="Y257" s="84"/>
      <c r="Z257" s="85"/>
      <c r="AA257" s="84"/>
      <c r="AB257" s="84"/>
      <c r="AC257" s="83"/>
      <c r="AD257" s="84"/>
      <c r="AE257" s="85"/>
      <c r="AF257" s="84"/>
      <c r="AG257" s="84"/>
      <c r="AH257" s="83"/>
      <c r="AI257" s="84"/>
      <c r="AJ257" s="85"/>
      <c r="AK257" s="84"/>
      <c r="AL257" s="86"/>
      <c r="AM257" s="83"/>
      <c r="AN257" s="84"/>
      <c r="AO257" s="85"/>
      <c r="AP257" s="84"/>
      <c r="AQ257" s="86"/>
      <c r="AR257" s="83"/>
      <c r="AS257" s="84"/>
      <c r="AT257" s="85"/>
      <c r="AU257" s="84"/>
      <c r="AV257" s="86"/>
      <c r="AW257" s="83"/>
      <c r="AX257" s="84"/>
      <c r="AY257" s="85"/>
      <c r="AZ257" s="87"/>
      <c r="BA257" s="83"/>
      <c r="BB257" s="84"/>
      <c r="BC257" s="84"/>
    </row>
    <row r="258" spans="1:55">
      <c r="A258" s="62"/>
      <c r="B258" s="73" t="s">
        <v>419</v>
      </c>
      <c r="C258" s="73" t="s">
        <v>420</v>
      </c>
      <c r="D258" s="74">
        <v>1094261.3600000001</v>
      </c>
      <c r="E258" s="75">
        <v>1109.77</v>
      </c>
      <c r="F258" s="76">
        <f>D258/E258</f>
        <v>986.02535660542287</v>
      </c>
      <c r="G258" s="77">
        <f>SUM(D258-I258)/ABS(I258)</f>
        <v>1.4259695879574725</v>
      </c>
      <c r="H258" s="77">
        <f>SUM(D258-N258)/ABS(N258)</f>
        <v>2.5269230926667228</v>
      </c>
      <c r="I258" s="74">
        <v>451061.45</v>
      </c>
      <c r="J258" s="75">
        <v>1089.2300000000002</v>
      </c>
      <c r="K258" s="76">
        <f>I258/J258</f>
        <v>414.11038072766991</v>
      </c>
      <c r="L258" s="77">
        <f>SUM(I258-N258)/ABS(N258)</f>
        <v>0.45381999435375858</v>
      </c>
      <c r="M258" s="77">
        <f>SUM(I258-S258)/ABS(S258)</f>
        <v>0.40307487227770189</v>
      </c>
      <c r="N258" s="74">
        <v>310259.49</v>
      </c>
      <c r="O258" s="75">
        <v>1040.9600000000003</v>
      </c>
      <c r="P258" s="76">
        <f>N258/O258</f>
        <v>298.05130840762365</v>
      </c>
      <c r="Q258" s="77">
        <f>SUM(N258-S258)/ABS(S258)</f>
        <v>-3.4904680272067348E-2</v>
      </c>
      <c r="R258" s="78">
        <f>SUM(N258-X258)/ABS(X258)</f>
        <v>7.786445747052391E-2</v>
      </c>
      <c r="S258" s="74">
        <v>321480.67</v>
      </c>
      <c r="T258" s="75">
        <v>1103.0700000000002</v>
      </c>
      <c r="U258" s="76">
        <v>291.44176706827301</v>
      </c>
      <c r="V258" s="77">
        <v>0.11684766824315519</v>
      </c>
      <c r="W258" s="77">
        <v>1.1351681208932485</v>
      </c>
      <c r="X258" s="74">
        <v>287846.48</v>
      </c>
      <c r="Y258" s="75">
        <v>1147.1065555555556</v>
      </c>
      <c r="Z258" s="76">
        <v>250.93264318465424</v>
      </c>
      <c r="AA258" s="77">
        <v>0.91178097211050357</v>
      </c>
      <c r="AB258" s="77">
        <v>-0.26387468065682468</v>
      </c>
      <c r="AC258" s="74">
        <v>150564.57</v>
      </c>
      <c r="AD258" s="75">
        <v>1158.6644444444439</v>
      </c>
      <c r="AE258" s="76">
        <v>129.94665601583438</v>
      </c>
      <c r="AF258" s="77">
        <v>-0.61495310912602474</v>
      </c>
      <c r="AG258" s="77">
        <v>-0.75706182227533481</v>
      </c>
      <c r="AH258" s="74">
        <v>391029.18</v>
      </c>
      <c r="AI258" s="75">
        <v>1103.1899999999998</v>
      </c>
      <c r="AJ258" s="76">
        <f>AH258/AI258</f>
        <v>354.45315856742724</v>
      </c>
      <c r="AK258" s="77">
        <f>SUM(AH258-AM258)/ABS(AM258)</f>
        <v>-0.36906859013132975</v>
      </c>
      <c r="AL258" s="78">
        <f>SUM(AH258-AR258)/ABS(AR258)</f>
        <v>-0.32159373256292023</v>
      </c>
      <c r="AM258" s="74">
        <v>619764.96</v>
      </c>
      <c r="AN258" s="75">
        <v>1102.7677777777776</v>
      </c>
      <c r="AO258" s="76">
        <f>AM258/AN258</f>
        <v>562.00858647584721</v>
      </c>
      <c r="AP258" s="77">
        <f>SUM(AM258-AR258)/ABS(AR258)</f>
        <v>7.5245671440405129E-2</v>
      </c>
      <c r="AQ258" s="78">
        <f>SUM(AM258-AW258)/ABS(AW258)</f>
        <v>0.2999764321377712</v>
      </c>
      <c r="AR258" s="74">
        <v>576393.81999999995</v>
      </c>
      <c r="AS258" s="75">
        <v>1100.24</v>
      </c>
      <c r="AT258" s="79">
        <f>AR258/AS258</f>
        <v>523.88008070966328</v>
      </c>
      <c r="AU258" s="77">
        <f>SUM(AR258-AW258)/ABS(AW258)</f>
        <v>0.20900410637907099</v>
      </c>
      <c r="AV258" s="78">
        <f>SUM(AR258-BA258)/ABS(BA258)</f>
        <v>1.5271809467805233</v>
      </c>
      <c r="AW258" s="74">
        <v>476750.92</v>
      </c>
      <c r="AX258" s="75">
        <v>1121.95</v>
      </c>
      <c r="AY258" s="79">
        <f>AW258/AX258</f>
        <v>424.93062970720615</v>
      </c>
      <c r="AZ258" s="78">
        <f>SUM(AW258-BA258)/ABS(BA258)</f>
        <v>1.0902997214371342</v>
      </c>
      <c r="BA258" s="74">
        <v>228077.78</v>
      </c>
    </row>
    <row r="259" spans="1:55">
      <c r="A259" s="62"/>
      <c r="B259" s="73" t="s">
        <v>421</v>
      </c>
      <c r="C259" s="73" t="s">
        <v>422</v>
      </c>
      <c r="D259" s="74">
        <v>952433.02</v>
      </c>
      <c r="E259" s="75">
        <v>234.48000000000005</v>
      </c>
      <c r="F259" s="76">
        <f>D259/E259</f>
        <v>4061.894489935175</v>
      </c>
      <c r="G259" s="77">
        <f>SUM(D259-I259)/ABS(I259)</f>
        <v>0.10326956338172789</v>
      </c>
      <c r="H259" s="77">
        <f>SUM(D259-N259)/ABS(N259)</f>
        <v>0.68639217932108665</v>
      </c>
      <c r="I259" s="74">
        <v>863282.24</v>
      </c>
      <c r="J259" s="75">
        <v>265.09000000000003</v>
      </c>
      <c r="K259" s="76">
        <f>I259/J259</f>
        <v>3256.5628277188875</v>
      </c>
      <c r="L259" s="77">
        <f>SUM(I259-N259)/ABS(N259)</f>
        <v>0.52854047215077582</v>
      </c>
      <c r="M259" s="77">
        <f>SUM(I259-S259)/ABS(S259)</f>
        <v>0.60507772032478302</v>
      </c>
      <c r="N259" s="74">
        <v>564775.52</v>
      </c>
      <c r="O259" s="75">
        <v>268.85000000000002</v>
      </c>
      <c r="P259" s="76">
        <f>N259/O259</f>
        <v>2100.7086479449508</v>
      </c>
      <c r="Q259" s="77">
        <f>SUM(N259-S259)/ABS(S259)</f>
        <v>5.0072110989847249E-2</v>
      </c>
      <c r="R259" s="78">
        <f>SUM(N259-X259)/ABS(X259)</f>
        <v>-0.13781277128665065</v>
      </c>
      <c r="S259" s="74">
        <v>537844.51</v>
      </c>
      <c r="T259" s="75">
        <v>268.77000000000004</v>
      </c>
      <c r="U259" s="76">
        <v>2001.1329761506117</v>
      </c>
      <c r="V259" s="77">
        <v>-0.17892569501668679</v>
      </c>
      <c r="W259" s="77">
        <v>-0.31532539917407681</v>
      </c>
      <c r="X259" s="74">
        <v>655049.74</v>
      </c>
      <c r="Y259" s="75">
        <v>267.33244444444443</v>
      </c>
      <c r="Z259" s="76">
        <v>2450.3188954909242</v>
      </c>
      <c r="AA259" s="77">
        <v>-0.16612345963032185</v>
      </c>
      <c r="AB259" s="77">
        <v>9.7961116991880731E-2</v>
      </c>
      <c r="AC259" s="74">
        <v>785547.63</v>
      </c>
      <c r="AD259" s="75">
        <v>275.84555555555556</v>
      </c>
      <c r="AE259" s="76">
        <v>2847.7806300627162</v>
      </c>
      <c r="AF259" s="77">
        <v>0.31669505476809234</v>
      </c>
      <c r="AG259" s="77">
        <v>0.56315745266591521</v>
      </c>
      <c r="AH259" s="74">
        <v>596605.59</v>
      </c>
      <c r="AI259" s="75">
        <v>295.75</v>
      </c>
      <c r="AJ259" s="76">
        <f>AH259/AI259</f>
        <v>2017.2631952662721</v>
      </c>
      <c r="AK259" s="77">
        <f>SUM(AH259-AM259)/ABS(AM259)</f>
        <v>0.18718259554884709</v>
      </c>
      <c r="AL259" s="78">
        <f>SUM(AH259-AR259)/ABS(AR259)</f>
        <v>0.21923688870255584</v>
      </c>
      <c r="AM259" s="74">
        <v>502539.03</v>
      </c>
      <c r="AN259" s="75">
        <v>288.20999999999998</v>
      </c>
      <c r="AO259" s="76">
        <f>AM259/AN259</f>
        <v>1743.6557718330387</v>
      </c>
      <c r="AP259" s="77">
        <f>SUM(AM259-AR259)/ABS(AR259)</f>
        <v>2.7000305828177779E-2</v>
      </c>
      <c r="AQ259" s="78">
        <f>SUM(AM259-AW259)/ABS(AW259)</f>
        <v>6.6470002942592074E-2</v>
      </c>
      <c r="AR259" s="74">
        <v>489327.05</v>
      </c>
      <c r="AS259" s="75">
        <v>280.36999999999995</v>
      </c>
      <c r="AT259" s="79">
        <f>AR259/AS259</f>
        <v>1745.290330634519</v>
      </c>
      <c r="AU259" s="77">
        <f>SUM(AR259-AW259)/ABS(AW259)</f>
        <v>3.8432020799239928E-2</v>
      </c>
      <c r="AV259" s="78">
        <f>SUM(AR259-BA259)/ABS(BA259)</f>
        <v>0.10788631301258846</v>
      </c>
      <c r="AW259" s="74">
        <v>471217.22</v>
      </c>
      <c r="AX259" s="75">
        <v>281.17</v>
      </c>
      <c r="AY259" s="79">
        <f>AW259/AX259</f>
        <v>1675.9157093573281</v>
      </c>
      <c r="AZ259" s="78">
        <f>SUM(AW259-BA259)/ABS(BA259)</f>
        <v>6.6883812153531536E-2</v>
      </c>
      <c r="BA259" s="74">
        <v>441676.23</v>
      </c>
    </row>
    <row r="260" spans="1:55">
      <c r="A260" s="62"/>
      <c r="B260" s="73" t="s">
        <v>423</v>
      </c>
      <c r="C260" s="73" t="s">
        <v>424</v>
      </c>
      <c r="D260" s="74">
        <v>666130.9</v>
      </c>
      <c r="E260" s="75">
        <v>253.82</v>
      </c>
      <c r="F260" s="76">
        <f>D260/E260</f>
        <v>2624.4224253407929</v>
      </c>
      <c r="G260" s="77">
        <f>SUM(D260-I260)/ABS(I260)</f>
        <v>0.43219627398559474</v>
      </c>
      <c r="H260" s="77">
        <f>SUM(D260-N260)/ABS(N260)</f>
        <v>0.30671817760169623</v>
      </c>
      <c r="I260" s="74">
        <v>465111.46</v>
      </c>
      <c r="J260" s="75">
        <v>243.904</v>
      </c>
      <c r="K260" s="76">
        <f>I260/J260</f>
        <v>1906.9447815533981</v>
      </c>
      <c r="L260" s="77">
        <f>SUM(I260-N260)/ABS(N260)</f>
        <v>-8.7612360584287202E-2</v>
      </c>
      <c r="M260" s="77">
        <f>SUM(I260-S260)/ABS(S260)</f>
        <v>0.65920687655990506</v>
      </c>
      <c r="N260" s="74">
        <v>509773.96</v>
      </c>
      <c r="O260" s="75">
        <v>299.62</v>
      </c>
      <c r="P260" s="76">
        <f>N260/O260</f>
        <v>1701.401642079968</v>
      </c>
      <c r="Q260" s="77">
        <f>SUM(N260-S260)/ABS(S260)</f>
        <v>0.81853283065348248</v>
      </c>
      <c r="R260" s="78">
        <f>SUM(N260-X260)/ABS(X260)</f>
        <v>0.72820520383133325</v>
      </c>
      <c r="S260" s="74">
        <v>280321.56</v>
      </c>
      <c r="T260" s="75">
        <v>227.96</v>
      </c>
      <c r="U260" s="76">
        <v>1229.6962625021933</v>
      </c>
      <c r="V260" s="77">
        <v>-4.9670605501078796E-2</v>
      </c>
      <c r="W260" s="77">
        <v>-8.8989696430709933E-2</v>
      </c>
      <c r="X260" s="74">
        <v>294973.05</v>
      </c>
      <c r="Y260" s="75">
        <v>246.55866666666668</v>
      </c>
      <c r="Z260" s="76">
        <v>1196.3605010842584</v>
      </c>
      <c r="AA260" s="77">
        <v>-4.137417105819699E-2</v>
      </c>
      <c r="AB260" s="77">
        <v>-5.8119586506735925E-2</v>
      </c>
      <c r="AC260" s="74">
        <v>307704.05</v>
      </c>
      <c r="AD260" s="75">
        <v>262.21555555555551</v>
      </c>
      <c r="AE260" s="76">
        <v>1173.4774824783683</v>
      </c>
      <c r="AF260" s="77">
        <v>-1.7468145488030166E-2</v>
      </c>
      <c r="AG260" s="77">
        <v>6.7139496532501244E-2</v>
      </c>
      <c r="AH260" s="74">
        <v>313174.63</v>
      </c>
      <c r="AI260" s="75">
        <v>268.07</v>
      </c>
      <c r="AJ260" s="76">
        <f>AH260/AI260</f>
        <v>1168.2569105084494</v>
      </c>
      <c r="AK260" s="77">
        <f>SUM(AH260-AM260)/ABS(AM260)</f>
        <v>8.6111856457373182E-2</v>
      </c>
      <c r="AL260" s="78">
        <f>SUM(AH260-AR260)/ABS(AR260)</f>
        <v>0.12159918762708542</v>
      </c>
      <c r="AM260" s="74">
        <v>288344.73</v>
      </c>
      <c r="AN260" s="75">
        <v>308.75777777777779</v>
      </c>
      <c r="AO260" s="76">
        <f>AM260/AN260</f>
        <v>933.8865309735786</v>
      </c>
      <c r="AP260" s="77">
        <f>SUM(AM260-AR260)/ABS(AR260)</f>
        <v>3.2673735176285704E-2</v>
      </c>
      <c r="AQ260" s="78">
        <f>SUM(AM260-AW260)/ABS(AW260)</f>
        <v>-5.8419946566518853E-2</v>
      </c>
      <c r="AR260" s="74">
        <v>279221.52</v>
      </c>
      <c r="AS260" s="75">
        <v>325.28999999999996</v>
      </c>
      <c r="AT260" s="79">
        <f>AR260/AS260</f>
        <v>858.37720188139826</v>
      </c>
      <c r="AU260" s="77">
        <f>SUM(AR260-AW260)/ABS(AW260)</f>
        <v>-8.8211483104345761E-2</v>
      </c>
      <c r="AV260" s="78">
        <f>SUM(AR260-BA260)/ABS(BA260)</f>
        <v>-1.2623302953330135E-2</v>
      </c>
      <c r="AW260" s="74">
        <v>306234.96000000002</v>
      </c>
      <c r="AX260" s="75">
        <v>349.06</v>
      </c>
      <c r="AY260" s="79">
        <f>AW260/AX260</f>
        <v>877.31324127657138</v>
      </c>
      <c r="AZ260" s="78">
        <f>SUM(AW260-BA260)/ABS(BA260)</f>
        <v>8.2901000342018999E-2</v>
      </c>
      <c r="BA260" s="74">
        <v>282791.28000000003</v>
      </c>
    </row>
    <row r="261" spans="1:55" s="82" customFormat="1">
      <c r="A261" s="80"/>
      <c r="B261" s="59"/>
      <c r="C261" s="59" t="s">
        <v>55</v>
      </c>
      <c r="D261" s="47">
        <f>SUM(D258:D260)</f>
        <v>2712825.2800000003</v>
      </c>
      <c r="E261" s="54">
        <f>SUM(E258:E260)</f>
        <v>1598.07</v>
      </c>
      <c r="F261" s="49">
        <f>D261/E261</f>
        <v>1697.5634859549334</v>
      </c>
      <c r="G261" s="55">
        <f>SUM(D261-I261)/ABS(I261)</f>
        <v>0.5245257965619422</v>
      </c>
      <c r="H261" s="55">
        <f>SUM(D261-N261)/ABS(N261)</f>
        <v>0.95898881273133307</v>
      </c>
      <c r="I261" s="47">
        <f>SUM(I258:I260)</f>
        <v>1779455.15</v>
      </c>
      <c r="J261" s="54">
        <f>SUM(J258:J260)</f>
        <v>1598.2240000000002</v>
      </c>
      <c r="K261" s="49">
        <f>I261/J261</f>
        <v>1113.3953375747078</v>
      </c>
      <c r="L261" s="55">
        <f>SUM(I261-N261)/ABS(N261)</f>
        <v>0.28498239724718127</v>
      </c>
      <c r="M261" s="55">
        <f>SUM(I261-S261)/ABS(S261)</f>
        <v>0.56140941534216116</v>
      </c>
      <c r="N261" s="47">
        <f>SUM(N258:N260)</f>
        <v>1384808.97</v>
      </c>
      <c r="O261" s="54">
        <f>SUM(O258:O260)</f>
        <v>1609.4300000000003</v>
      </c>
      <c r="P261" s="49">
        <f>N261/O261</f>
        <v>860.43442088192694</v>
      </c>
      <c r="Q261" s="55">
        <f>SUM(N261-S261)/ABS(S261)</f>
        <v>0.21512124888805453</v>
      </c>
      <c r="R261" s="56">
        <f>SUM(N261-X261)/ABS(X261)</f>
        <v>0.11870373032202339</v>
      </c>
      <c r="S261" s="47">
        <f>SUM(S258:S260)</f>
        <v>1139646.74</v>
      </c>
      <c r="T261" s="54">
        <f>SUM(T258:T260)</f>
        <v>1599.8000000000002</v>
      </c>
      <c r="U261" s="49">
        <f>S261/T261</f>
        <v>712.36825853231642</v>
      </c>
      <c r="V261" s="55">
        <f>SUM(S261-X261)/ABS(X261)</f>
        <v>-7.93480639518582E-2</v>
      </c>
      <c r="W261" s="55">
        <f>SUM(S261-AC261)/ABS(AC261)</f>
        <v>-8.3749918848543756E-2</v>
      </c>
      <c r="X261" s="47">
        <f>SUM(X258:X260)</f>
        <v>1237869.27</v>
      </c>
      <c r="Y261" s="54">
        <f>SUM(Y258:Y260)</f>
        <v>1660.9976666666666</v>
      </c>
      <c r="Z261" s="49">
        <f>X261/Y261</f>
        <v>745.25647738216776</v>
      </c>
      <c r="AA261" s="55">
        <f>SUM(X261-AC261)/ABS(AC261)</f>
        <v>-4.7812367783424455E-3</v>
      </c>
      <c r="AB261" s="55">
        <f>SUM(X261-AH261)/ABS(AH261)</f>
        <v>-4.8385359146389847E-2</v>
      </c>
      <c r="AC261" s="47">
        <f>SUM(AC258:AC260)</f>
        <v>1243816.25</v>
      </c>
      <c r="AD261" s="54">
        <f>SUM(AD258:AD260)</f>
        <v>1696.725555555555</v>
      </c>
      <c r="AE261" s="49">
        <f>AC261/AD261</f>
        <v>733.06861320464998</v>
      </c>
      <c r="AF261" s="55">
        <f>SUM(AC261-AH261)/ABS(AH261)</f>
        <v>-4.3813605590488441E-2</v>
      </c>
      <c r="AG261" s="55">
        <f>SUM(AC261-AM261)/ABS(AM261)</f>
        <v>-0.11826648805947945</v>
      </c>
      <c r="AH261" s="47">
        <f>SUM(AH258:AH260)</f>
        <v>1300809.3999999999</v>
      </c>
      <c r="AI261" s="54">
        <f>SUM(AI258:AI260)</f>
        <v>1667.0099999999998</v>
      </c>
      <c r="AJ261" s="49">
        <f>AH261/AI261</f>
        <v>780.32489307202718</v>
      </c>
      <c r="AK261" s="55">
        <f>SUM(AH261-AM261)/ABS(AM261)</f>
        <v>-7.7864402698355734E-2</v>
      </c>
      <c r="AL261" s="56">
        <f>SUM(AH261-AR261)/ABS(AR261)</f>
        <v>-3.281403748453493E-2</v>
      </c>
      <c r="AM261" s="47">
        <f>SUM(AM258:AM260)</f>
        <v>1410648.72</v>
      </c>
      <c r="AN261" s="54">
        <f>SUM(AN258:AN260)</f>
        <v>1699.7355555555555</v>
      </c>
      <c r="AO261" s="49">
        <f>AM261/AN261</f>
        <v>829.92246375579998</v>
      </c>
      <c r="AP261" s="55">
        <f>SUM(AM261-AR261)/ABS(AR261)</f>
        <v>4.8854382528607847E-2</v>
      </c>
      <c r="AQ261" s="56">
        <f>SUM(AM261-AW261)/ABS(AW261)</f>
        <v>0.12473707009654188</v>
      </c>
      <c r="AR261" s="47">
        <f>SUM(AR258:AR260)</f>
        <v>1344942.39</v>
      </c>
      <c r="AS261" s="54">
        <f>SUM(AS258:AS260)</f>
        <v>1705.8999999999999</v>
      </c>
      <c r="AT261" s="81">
        <f>AR261/AS261</f>
        <v>788.40634855501492</v>
      </c>
      <c r="AU261" s="55">
        <f>SUM(AR261-AW261)/ABS(AW261)</f>
        <v>7.2348162749717365E-2</v>
      </c>
      <c r="AV261" s="56">
        <f>SUM(AR261-BA261)/ABS(BA261)</f>
        <v>0.41194587188604948</v>
      </c>
      <c r="AW261" s="47">
        <f>SUM(AW258:AW260)</f>
        <v>1254203.0999999999</v>
      </c>
      <c r="AX261" s="54">
        <f>SUM(AX258:AX260)</f>
        <v>1752.18</v>
      </c>
      <c r="AY261" s="81">
        <f>AW261/AX261</f>
        <v>715.79580864979619</v>
      </c>
      <c r="AZ261" s="56">
        <f>SUM(AW261-BA261)/ABS(BA261)</f>
        <v>0.31668605489614021</v>
      </c>
      <c r="BA261" s="47">
        <f>SUM(BA258:BA260)</f>
        <v>952545.29</v>
      </c>
    </row>
    <row r="262" spans="1:55" ht="4.5" customHeight="1">
      <c r="A262" s="62"/>
      <c r="C262" s="63"/>
      <c r="D262" s="64"/>
      <c r="E262" s="65"/>
      <c r="F262" s="66"/>
      <c r="G262" s="65"/>
      <c r="H262" s="65"/>
      <c r="I262" s="64"/>
      <c r="J262" s="65"/>
      <c r="K262" s="66"/>
      <c r="L262" s="65"/>
      <c r="M262" s="65"/>
      <c r="N262" s="64"/>
      <c r="O262" s="65"/>
      <c r="P262" s="66"/>
      <c r="Q262" s="65"/>
      <c r="R262" s="67"/>
      <c r="S262" s="64"/>
      <c r="T262" s="65"/>
      <c r="U262" s="66"/>
      <c r="V262" s="65"/>
      <c r="W262" s="65"/>
      <c r="X262" s="64"/>
      <c r="Y262" s="65"/>
      <c r="Z262" s="66"/>
      <c r="AA262" s="65"/>
      <c r="AB262" s="65"/>
      <c r="AC262" s="64"/>
      <c r="AD262" s="65"/>
      <c r="AE262" s="66"/>
      <c r="AF262" s="65"/>
      <c r="AG262" s="65"/>
      <c r="AH262" s="64"/>
      <c r="AI262" s="65"/>
      <c r="AJ262" s="66"/>
      <c r="AK262" s="65"/>
      <c r="AL262" s="67"/>
      <c r="AM262" s="64"/>
      <c r="AN262" s="65"/>
      <c r="AO262" s="66"/>
      <c r="AP262" s="65"/>
      <c r="AQ262" s="67"/>
      <c r="AR262" s="64"/>
      <c r="AS262" s="65"/>
      <c r="AT262" s="66"/>
      <c r="AU262" s="65"/>
      <c r="AV262" s="67"/>
      <c r="AW262" s="64"/>
      <c r="AX262" s="65"/>
      <c r="AY262" s="66"/>
      <c r="AZ262" s="68"/>
      <c r="BA262" s="64"/>
    </row>
    <row r="263" spans="1:55" ht="12.75">
      <c r="A263" s="80" t="s">
        <v>425</v>
      </c>
      <c r="B263" s="73"/>
      <c r="D263" s="83"/>
      <c r="E263" s="84"/>
      <c r="F263" s="85"/>
      <c r="G263" s="84"/>
      <c r="H263" s="84"/>
      <c r="I263" s="83"/>
      <c r="J263" s="84"/>
      <c r="K263" s="85"/>
      <c r="L263" s="84"/>
      <c r="M263" s="84"/>
      <c r="N263" s="83"/>
      <c r="O263" s="84"/>
      <c r="P263" s="85"/>
      <c r="Q263" s="84"/>
      <c r="R263" s="86"/>
      <c r="S263" s="83"/>
      <c r="T263" s="84"/>
      <c r="U263" s="85"/>
      <c r="V263" s="84"/>
      <c r="W263" s="84"/>
      <c r="X263" s="83"/>
      <c r="Y263" s="84"/>
      <c r="Z263" s="85"/>
      <c r="AA263" s="84"/>
      <c r="AB263" s="84"/>
      <c r="AC263" s="83"/>
      <c r="AD263" s="84"/>
      <c r="AE263" s="85"/>
      <c r="AF263" s="84"/>
      <c r="AG263" s="84"/>
      <c r="AH263" s="83"/>
      <c r="AI263" s="84"/>
      <c r="AJ263" s="85"/>
      <c r="AK263" s="84"/>
      <c r="AL263" s="86"/>
      <c r="AM263" s="83"/>
      <c r="AN263" s="84"/>
      <c r="AO263" s="85"/>
      <c r="AP263" s="84"/>
      <c r="AQ263" s="86"/>
      <c r="AR263" s="83"/>
      <c r="AS263" s="84"/>
      <c r="AT263" s="85"/>
      <c r="AU263" s="84"/>
      <c r="AV263" s="86"/>
      <c r="AW263" s="83"/>
      <c r="AX263" s="84"/>
      <c r="AY263" s="85"/>
      <c r="AZ263" s="87"/>
      <c r="BA263" s="83"/>
    </row>
    <row r="264" spans="1:55">
      <c r="A264" s="62"/>
      <c r="B264" s="73" t="s">
        <v>426</v>
      </c>
      <c r="C264" s="73" t="s">
        <v>427</v>
      </c>
      <c r="D264" s="74">
        <v>5288748.3899999997</v>
      </c>
      <c r="E264" s="75">
        <v>3092.01</v>
      </c>
      <c r="F264" s="76">
        <f t="shared" ref="F264:F279" si="586">D264/E264</f>
        <v>1710.4564312534562</v>
      </c>
      <c r="G264" s="77">
        <f t="shared" ref="G264:G279" si="587">SUM(D264-I264)/ABS(I264)</f>
        <v>0.10893905439360971</v>
      </c>
      <c r="H264" s="77">
        <f t="shared" ref="H264:H279" si="588">SUM(D264-N264)/ABS(N264)</f>
        <v>-0.29604493827399359</v>
      </c>
      <c r="I264" s="74">
        <v>4769196.62</v>
      </c>
      <c r="J264" s="75">
        <v>2954.15</v>
      </c>
      <c r="K264" s="76">
        <f t="shared" ref="K264:K279" si="589">I264/J264</f>
        <v>1614.4057072254286</v>
      </c>
      <c r="L264" s="77">
        <f t="shared" ref="L264:L279" si="590">SUM(I264-N264)/ABS(N264)</f>
        <v>-0.36519950403321016</v>
      </c>
      <c r="M264" s="77">
        <f t="shared" ref="M264:M279" si="591">SUM(I264-S264)/ABS(S264)</f>
        <v>-0.40161930397668683</v>
      </c>
      <c r="N264" s="74">
        <v>7512906.2599999998</v>
      </c>
      <c r="O264" s="75">
        <v>3346.2340000000004</v>
      </c>
      <c r="P264" s="76">
        <f t="shared" ref="P264:P279" si="592">N264/O264</f>
        <v>2245.1825724082651</v>
      </c>
      <c r="Q264" s="77">
        <f t="shared" ref="Q264:Q279" si="593">SUM(N264-S264)/ABS(S264)</f>
        <v>-5.7372040782687102E-2</v>
      </c>
      <c r="R264" s="78">
        <f t="shared" ref="R264:R279" si="594">SUM(N264-X264)/ABS(X264)</f>
        <v>-0.18027608626249286</v>
      </c>
      <c r="S264" s="74">
        <v>7970171.25</v>
      </c>
      <c r="T264" s="75">
        <v>2998.68</v>
      </c>
      <c r="U264" s="76">
        <v>2657.8932230181281</v>
      </c>
      <c r="V264" s="77">
        <v>-0.1303844685254785</v>
      </c>
      <c r="W264" s="77">
        <v>-1.8125268183403334E-2</v>
      </c>
      <c r="X264" s="74">
        <v>9165166.6300000008</v>
      </c>
      <c r="Y264" s="75">
        <v>4319.2118888888899</v>
      </c>
      <c r="Z264" s="76">
        <v>2121.9534641440628</v>
      </c>
      <c r="AA264" s="77">
        <v>0.12909061105627709</v>
      </c>
      <c r="AB264" s="77">
        <v>0.45797699826268778</v>
      </c>
      <c r="AC264" s="74">
        <v>8117299.4800000004</v>
      </c>
      <c r="AD264" s="75">
        <v>4497.2416666666741</v>
      </c>
      <c r="AE264" s="76">
        <v>1804.9506968160085</v>
      </c>
      <c r="AF264" s="77">
        <v>0.29128431676420879</v>
      </c>
      <c r="AG264" s="77">
        <v>1.1746654727317647</v>
      </c>
      <c r="AH264" s="74">
        <v>6286221.6900000004</v>
      </c>
      <c r="AI264" s="75">
        <v>5244.6100000000006</v>
      </c>
      <c r="AJ264" s="76">
        <f t="shared" ref="AJ264:AJ279" si="595">AH264/AI264</f>
        <v>1198.6061289590646</v>
      </c>
      <c r="AK264" s="77">
        <f t="shared" ref="AK264:AK279" si="596">SUM(AH264-AM264)/ABS(AM264)</f>
        <v>0.6841104971995593</v>
      </c>
      <c r="AL264" s="78">
        <f t="shared" ref="AL264:AL279" si="597">SUM(AH264-AR264)/ABS(AR264)</f>
        <v>3.6203328621485205</v>
      </c>
      <c r="AM264" s="74">
        <v>3732665.82</v>
      </c>
      <c r="AN264" s="75">
        <v>5031.2677777777772</v>
      </c>
      <c r="AO264" s="76">
        <f t="shared" ref="AO264:AO279" si="598">AM264/AN264</f>
        <v>741.89369058958198</v>
      </c>
      <c r="AP264" s="77">
        <f t="shared" ref="AP264:AP279" si="599">SUM(AM264-AR264)/ABS(AR264)</f>
        <v>1.7434855787856496</v>
      </c>
      <c r="AQ264" s="78">
        <f t="shared" ref="AQ264:AQ279" si="600">SUM(AM264-AW264)/ABS(AW264)</f>
        <v>2.6900419243295537</v>
      </c>
      <c r="AR264" s="74">
        <v>1360556.02</v>
      </c>
      <c r="AS264" s="75">
        <v>4393.96</v>
      </c>
      <c r="AT264" s="79">
        <f t="shared" ref="AT264:AT279" si="601">AR264/AS264</f>
        <v>309.6423317463063</v>
      </c>
      <c r="AU264" s="77">
        <f t="shared" ref="AU264:AU279" si="602">SUM(AR264-AW264)/ABS(AW264)</f>
        <v>0.34501961769482992</v>
      </c>
      <c r="AV264" s="78">
        <f t="shared" ref="AV264:AV279" si="603">SUM(AR264-BA264)/ABS(BA264)</f>
        <v>1.2164450190727787</v>
      </c>
      <c r="AW264" s="74">
        <v>1011551.06</v>
      </c>
      <c r="AX264" s="75">
        <v>3381.33</v>
      </c>
      <c r="AY264" s="79">
        <f t="shared" ref="AY264:AY278" si="604">AW264/AX264</f>
        <v>299.15774562080605</v>
      </c>
      <c r="AZ264" s="78">
        <f t="shared" ref="AZ264:AZ279" si="605">SUM(AW264-BA264)/ABS(BA264)</f>
        <v>0.64789047677345157</v>
      </c>
      <c r="BA264" s="74">
        <v>613846.05000000005</v>
      </c>
    </row>
    <row r="265" spans="1:55">
      <c r="A265" s="62"/>
      <c r="B265" s="73" t="s">
        <v>428</v>
      </c>
      <c r="C265" s="73" t="s">
        <v>429</v>
      </c>
      <c r="D265" s="74">
        <v>42585460.68</v>
      </c>
      <c r="E265" s="75">
        <v>22906.960000000003</v>
      </c>
      <c r="F265" s="76">
        <f t="shared" si="586"/>
        <v>1859.0620789489305</v>
      </c>
      <c r="G265" s="77">
        <f t="shared" si="587"/>
        <v>0.19850233020231378</v>
      </c>
      <c r="H265" s="77">
        <f t="shared" si="588"/>
        <v>0.60475999170182437</v>
      </c>
      <c r="I265" s="74">
        <v>35532230.189999998</v>
      </c>
      <c r="J265" s="75">
        <v>21883.050000000003</v>
      </c>
      <c r="K265" s="76">
        <f t="shared" si="589"/>
        <v>1623.732989231391</v>
      </c>
      <c r="L265" s="77">
        <f t="shared" si="590"/>
        <v>0.33897110690717813</v>
      </c>
      <c r="M265" s="77">
        <f t="shared" si="591"/>
        <v>0.28847093205073854</v>
      </c>
      <c r="N265" s="74">
        <v>26536965.59</v>
      </c>
      <c r="O265" s="75">
        <v>21355.510000000002</v>
      </c>
      <c r="P265" s="76">
        <f t="shared" si="592"/>
        <v>1242.6285108620677</v>
      </c>
      <c r="Q265" s="77">
        <f t="shared" si="593"/>
        <v>-3.7715656892020201E-2</v>
      </c>
      <c r="R265" s="78">
        <f t="shared" si="594"/>
        <v>5.8280078314614008E-2</v>
      </c>
      <c r="S265" s="74">
        <v>27577052.23</v>
      </c>
      <c r="T265" s="75">
        <v>20914.810000000005</v>
      </c>
      <c r="U265" s="76">
        <v>1318.5418480971136</v>
      </c>
      <c r="V265" s="77">
        <v>9.9758180515114481E-2</v>
      </c>
      <c r="W265" s="77">
        <v>0.1058082267209295</v>
      </c>
      <c r="X265" s="74">
        <v>25075559.989999998</v>
      </c>
      <c r="Y265" s="75">
        <v>20951.553111111109</v>
      </c>
      <c r="Z265" s="76">
        <v>1196.8353781229628</v>
      </c>
      <c r="AA265" s="77">
        <v>5.5012513778085652E-3</v>
      </c>
      <c r="AB265" s="77">
        <v>0.23293347323089572</v>
      </c>
      <c r="AC265" s="74">
        <v>24938367.760000002</v>
      </c>
      <c r="AD265" s="75">
        <v>21139.483888888899</v>
      </c>
      <c r="AE265" s="76">
        <v>1179.7056111245852</v>
      </c>
      <c r="AF265" s="77">
        <v>0.22618790532726193</v>
      </c>
      <c r="AG265" s="77">
        <v>0.49206491279082798</v>
      </c>
      <c r="AH265" s="74">
        <v>20338128.969999999</v>
      </c>
      <c r="AI265" s="75">
        <v>21041.879999999997</v>
      </c>
      <c r="AJ265" s="76">
        <f t="shared" si="595"/>
        <v>966.55474558356957</v>
      </c>
      <c r="AK265" s="77">
        <f t="shared" si="596"/>
        <v>0.21683218885820368</v>
      </c>
      <c r="AL265" s="78">
        <f t="shared" si="597"/>
        <v>0.20553842285117083</v>
      </c>
      <c r="AM265" s="74">
        <v>16713996.52</v>
      </c>
      <c r="AN265" s="75">
        <v>21118.88111111111</v>
      </c>
      <c r="AO265" s="76">
        <f t="shared" si="598"/>
        <v>791.42433882098032</v>
      </c>
      <c r="AP265" s="77">
        <f t="shared" si="599"/>
        <v>-9.2812847247492631E-3</v>
      </c>
      <c r="AQ265" s="78">
        <f t="shared" si="600"/>
        <v>1.0604239723535809E-2</v>
      </c>
      <c r="AR265" s="74">
        <v>16870577.149999999</v>
      </c>
      <c r="AS265" s="75">
        <v>21096.43</v>
      </c>
      <c r="AT265" s="79">
        <f t="shared" si="601"/>
        <v>799.68872221508559</v>
      </c>
      <c r="AU265" s="77">
        <f t="shared" si="602"/>
        <v>2.0071816693964736E-2</v>
      </c>
      <c r="AV265" s="78">
        <f t="shared" si="603"/>
        <v>0.20304053164534311</v>
      </c>
      <c r="AW265" s="74">
        <v>16538617.060000001</v>
      </c>
      <c r="AX265" s="75">
        <v>20918.18</v>
      </c>
      <c r="AY265" s="79">
        <f t="shared" si="604"/>
        <v>790.63365264090851</v>
      </c>
      <c r="AZ265" s="78">
        <f t="shared" si="605"/>
        <v>0.17936846402087339</v>
      </c>
      <c r="BA265" s="74">
        <v>14023282.43</v>
      </c>
    </row>
    <row r="266" spans="1:55">
      <c r="A266" s="62"/>
      <c r="B266" s="73" t="s">
        <v>430</v>
      </c>
      <c r="C266" s="73" t="s">
        <v>431</v>
      </c>
      <c r="D266" s="74">
        <v>43251596.530000001</v>
      </c>
      <c r="E266" s="75">
        <v>28909.200000000004</v>
      </c>
      <c r="F266" s="76">
        <f t="shared" si="586"/>
        <v>1496.1187625392606</v>
      </c>
      <c r="G266" s="77">
        <f t="shared" si="587"/>
        <v>6.1220851343564628E-2</v>
      </c>
      <c r="H266" s="77">
        <f t="shared" si="588"/>
        <v>0.32969158394026071</v>
      </c>
      <c r="I266" s="74">
        <v>40756451.850000001</v>
      </c>
      <c r="J266" s="75">
        <v>28876.834000000003</v>
      </c>
      <c r="K266" s="76">
        <f t="shared" si="589"/>
        <v>1411.3892073487002</v>
      </c>
      <c r="L266" s="77">
        <f t="shared" si="590"/>
        <v>0.2529829038477685</v>
      </c>
      <c r="M266" s="77">
        <f t="shared" si="591"/>
        <v>0.21266721616580464</v>
      </c>
      <c r="N266" s="74">
        <v>32527540.260000002</v>
      </c>
      <c r="O266" s="75">
        <v>28189.130000000005</v>
      </c>
      <c r="P266" s="76">
        <f t="shared" si="592"/>
        <v>1153.9036593183257</v>
      </c>
      <c r="Q266" s="77">
        <f t="shared" si="593"/>
        <v>-3.2175768366957735E-2</v>
      </c>
      <c r="R266" s="78">
        <f t="shared" si="594"/>
        <v>-0.1761313964380147</v>
      </c>
      <c r="S266" s="74">
        <v>33608933.520000003</v>
      </c>
      <c r="T266" s="75">
        <v>28027.040000000005</v>
      </c>
      <c r="U266" s="76">
        <v>1199.1610073700253</v>
      </c>
      <c r="V266" s="77">
        <v>-0.14874150012565382</v>
      </c>
      <c r="W266" s="77">
        <v>-0.19231903898347949</v>
      </c>
      <c r="X266" s="74">
        <v>39481466</v>
      </c>
      <c r="Y266" s="75">
        <v>28055.413333333334</v>
      </c>
      <c r="Z266" s="76">
        <v>1407.2673081273442</v>
      </c>
      <c r="AA266" s="77">
        <v>-5.1191898658583902E-2</v>
      </c>
      <c r="AB266" s="77">
        <v>-0.13905383020195172</v>
      </c>
      <c r="AC266" s="74">
        <v>41611645.119999997</v>
      </c>
      <c r="AD266" s="75">
        <v>28324.081666666669</v>
      </c>
      <c r="AE266" s="76">
        <v>1469.126011205188</v>
      </c>
      <c r="AF266" s="77">
        <v>-9.2602425526457297E-2</v>
      </c>
      <c r="AG266" s="77">
        <v>5.6772109639245408E-2</v>
      </c>
      <c r="AH266" s="74">
        <v>45858228.289999999</v>
      </c>
      <c r="AI266" s="75">
        <v>28322.439999999995</v>
      </c>
      <c r="AJ266" s="76">
        <f t="shared" si="595"/>
        <v>1619.1482192212256</v>
      </c>
      <c r="AK266" s="77">
        <f t="shared" si="596"/>
        <v>0.16461861852823154</v>
      </c>
      <c r="AL266" s="78">
        <f t="shared" si="597"/>
        <v>0.39581963663471048</v>
      </c>
      <c r="AM266" s="74">
        <v>39376176.509999998</v>
      </c>
      <c r="AN266" s="75">
        <v>27900.562222222223</v>
      </c>
      <c r="AO266" s="76">
        <f t="shared" si="598"/>
        <v>1411.304051738344</v>
      </c>
      <c r="AP266" s="77">
        <f t="shared" si="599"/>
        <v>0.19852079850711607</v>
      </c>
      <c r="AQ266" s="78">
        <f t="shared" si="600"/>
        <v>0.134113422219276</v>
      </c>
      <c r="AR266" s="74">
        <v>32853978.469999999</v>
      </c>
      <c r="AS266" s="75">
        <v>28161.249999999996</v>
      </c>
      <c r="AT266" s="79">
        <f t="shared" si="601"/>
        <v>1166.6377902259312</v>
      </c>
      <c r="AU266" s="77">
        <f t="shared" si="602"/>
        <v>-5.3739055983063652E-2</v>
      </c>
      <c r="AV266" s="78">
        <f t="shared" si="603"/>
        <v>0.1711910399615941</v>
      </c>
      <c r="AW266" s="74">
        <v>34719787.049999997</v>
      </c>
      <c r="AX266" s="75">
        <v>28448.43</v>
      </c>
      <c r="AY266" s="79">
        <f t="shared" si="604"/>
        <v>1220.4465079443751</v>
      </c>
      <c r="AZ266" s="78">
        <f t="shared" si="605"/>
        <v>0.23770408930734852</v>
      </c>
      <c r="BA266" s="74">
        <v>28051767.260000002</v>
      </c>
    </row>
    <row r="267" spans="1:55">
      <c r="A267" s="62"/>
      <c r="B267" s="73" t="s">
        <v>432</v>
      </c>
      <c r="C267" s="73" t="s">
        <v>433</v>
      </c>
      <c r="D267" s="74">
        <v>1018932.39</v>
      </c>
      <c r="E267" s="75">
        <v>170.11</v>
      </c>
      <c r="F267" s="76">
        <f t="shared" si="586"/>
        <v>5989.8441596613948</v>
      </c>
      <c r="G267" s="77">
        <f t="shared" si="587"/>
        <v>0.10958787171999465</v>
      </c>
      <c r="H267" s="77">
        <f t="shared" si="588"/>
        <v>0.26981230554942548</v>
      </c>
      <c r="I267" s="74">
        <v>918298.06</v>
      </c>
      <c r="J267" s="75">
        <v>177.15</v>
      </c>
      <c r="K267" s="76">
        <f t="shared" si="589"/>
        <v>5183.7316398532321</v>
      </c>
      <c r="L267" s="77">
        <f t="shared" si="590"/>
        <v>0.14439995056999289</v>
      </c>
      <c r="M267" s="77">
        <f t="shared" si="591"/>
        <v>0.34172868905743803</v>
      </c>
      <c r="N267" s="74">
        <v>802427.56</v>
      </c>
      <c r="O267" s="75">
        <v>179.8</v>
      </c>
      <c r="P267" s="76">
        <f t="shared" si="592"/>
        <v>4462.8896551724138</v>
      </c>
      <c r="Q267" s="77">
        <f t="shared" si="593"/>
        <v>0.17242987330536089</v>
      </c>
      <c r="R267" s="78">
        <f t="shared" si="594"/>
        <v>0.19453122965903696</v>
      </c>
      <c r="S267" s="74">
        <v>684414.12</v>
      </c>
      <c r="T267" s="75">
        <v>171.23</v>
      </c>
      <c r="U267" s="76">
        <v>3997.0456111662679</v>
      </c>
      <c r="V267" s="77">
        <v>1.8850898341038574E-2</v>
      </c>
      <c r="W267" s="77">
        <v>4.805961676233559E-2</v>
      </c>
      <c r="X267" s="74">
        <v>671751.01</v>
      </c>
      <c r="Y267" s="75">
        <v>175.2</v>
      </c>
      <c r="Z267" s="76">
        <v>3834.195262557078</v>
      </c>
      <c r="AA267" s="77">
        <v>2.8668295300967601E-2</v>
      </c>
      <c r="AB267" s="77">
        <v>3.0931758328780423E-2</v>
      </c>
      <c r="AC267" s="74">
        <v>653029.76</v>
      </c>
      <c r="AD267" s="75">
        <v>179.05555555555554</v>
      </c>
      <c r="AE267" s="76">
        <v>3647.0790195470063</v>
      </c>
      <c r="AF267" s="77">
        <v>2.2003818316871332E-3</v>
      </c>
      <c r="AG267" s="77">
        <v>9.1906341610204431E-3</v>
      </c>
      <c r="AH267" s="74">
        <v>651596</v>
      </c>
      <c r="AI267" s="75">
        <v>173.35999999999999</v>
      </c>
      <c r="AJ267" s="76">
        <f t="shared" si="595"/>
        <v>3758.6294416243659</v>
      </c>
      <c r="AK267" s="77">
        <f t="shared" si="596"/>
        <v>6.9749048753678039E-3</v>
      </c>
      <c r="AL267" s="78">
        <f t="shared" si="597"/>
        <v>5.0912948326957572E-2</v>
      </c>
      <c r="AM267" s="74">
        <v>647082.66</v>
      </c>
      <c r="AN267" s="75">
        <v>170.10999999999999</v>
      </c>
      <c r="AO267" s="76">
        <f t="shared" si="598"/>
        <v>3803.9072364940339</v>
      </c>
      <c r="AP267" s="77">
        <f t="shared" si="599"/>
        <v>4.3633702527103128E-2</v>
      </c>
      <c r="AQ267" s="78">
        <f t="shared" si="600"/>
        <v>4.2953559874311056E-2</v>
      </c>
      <c r="AR267" s="74">
        <v>620028.52</v>
      </c>
      <c r="AS267" s="75">
        <v>173.95</v>
      </c>
      <c r="AT267" s="79">
        <f t="shared" si="601"/>
        <v>3564.406553607359</v>
      </c>
      <c r="AU267" s="77">
        <f t="shared" si="602"/>
        <v>-6.5170629421524738E-4</v>
      </c>
      <c r="AV267" s="78">
        <f t="shared" si="603"/>
        <v>0.10618415563280889</v>
      </c>
      <c r="AW267" s="74">
        <v>620432.86</v>
      </c>
      <c r="AX267" s="75">
        <v>171.44</v>
      </c>
      <c r="AY267" s="79">
        <f t="shared" si="604"/>
        <v>3618.9504199720018</v>
      </c>
      <c r="AZ267" s="78">
        <f t="shared" si="605"/>
        <v>0.10690553293572479</v>
      </c>
      <c r="BA267" s="74">
        <v>560511.12</v>
      </c>
    </row>
    <row r="268" spans="1:55">
      <c r="A268" s="62"/>
      <c r="B268" s="73" t="s">
        <v>434</v>
      </c>
      <c r="C268" s="73" t="s">
        <v>435</v>
      </c>
      <c r="D268" s="74">
        <v>7637620.6100000003</v>
      </c>
      <c r="E268" s="75">
        <v>5626.7999999999993</v>
      </c>
      <c r="F268" s="76">
        <f t="shared" si="586"/>
        <v>1357.3648627994601</v>
      </c>
      <c r="G268" s="77">
        <f t="shared" si="587"/>
        <v>6.2260792991369746E-2</v>
      </c>
      <c r="H268" s="77">
        <f t="shared" si="588"/>
        <v>3.5232579729938152E-2</v>
      </c>
      <c r="I268" s="74">
        <v>7189967.5300000003</v>
      </c>
      <c r="J268" s="75">
        <v>5455.079999999999</v>
      </c>
      <c r="K268" s="76">
        <f t="shared" si="589"/>
        <v>1318.0315467417529</v>
      </c>
      <c r="L268" s="77">
        <f t="shared" si="590"/>
        <v>-2.5444046734812684E-2</v>
      </c>
      <c r="M268" s="77">
        <f t="shared" si="591"/>
        <v>-5.2865801279809305E-2</v>
      </c>
      <c r="N268" s="74">
        <v>7377685.71</v>
      </c>
      <c r="O268" s="75">
        <v>5462.16</v>
      </c>
      <c r="P268" s="76">
        <f t="shared" si="592"/>
        <v>1350.6901500505294</v>
      </c>
      <c r="Q268" s="77">
        <f t="shared" si="593"/>
        <v>-2.8137691276854639E-2</v>
      </c>
      <c r="R268" s="78">
        <f t="shared" si="594"/>
        <v>-2.2219764576272807E-2</v>
      </c>
      <c r="S268" s="74">
        <v>7591287</v>
      </c>
      <c r="T268" s="75">
        <v>5478.0999999999985</v>
      </c>
      <c r="U268" s="76">
        <v>1385.7518117595521</v>
      </c>
      <c r="V268" s="77">
        <v>6.0892645464941829E-3</v>
      </c>
      <c r="W268" s="77">
        <v>7.4058316520094506E-3</v>
      </c>
      <c r="X268" s="74">
        <v>7545341.4199999999</v>
      </c>
      <c r="Y268" s="75">
        <v>5421.6926666666659</v>
      </c>
      <c r="Z268" s="76">
        <v>1391.6947868310256</v>
      </c>
      <c r="AA268" s="77">
        <v>1.3085987018345978E-3</v>
      </c>
      <c r="AB268" s="77">
        <v>0.22389729224109164</v>
      </c>
      <c r="AC268" s="74">
        <v>7535480.5</v>
      </c>
      <c r="AD268" s="75">
        <v>5410.5161111111101</v>
      </c>
      <c r="AE268" s="76">
        <v>1392.7470772196823</v>
      </c>
      <c r="AF268" s="77">
        <v>0.22229779493338653</v>
      </c>
      <c r="AG268" s="77">
        <v>0.8122593535870245</v>
      </c>
      <c r="AH268" s="74">
        <v>6165011.9400000004</v>
      </c>
      <c r="AI268" s="75">
        <v>5401.98</v>
      </c>
      <c r="AJ268" s="76">
        <f t="shared" si="595"/>
        <v>1141.2504192907047</v>
      </c>
      <c r="AK268" s="77">
        <f t="shared" si="596"/>
        <v>0.48266597640862963</v>
      </c>
      <c r="AL268" s="78">
        <f t="shared" si="597"/>
        <v>0.49483052960892038</v>
      </c>
      <c r="AM268" s="74">
        <v>4158058.55</v>
      </c>
      <c r="AN268" s="75">
        <v>5251.3166666666666</v>
      </c>
      <c r="AO268" s="76">
        <f t="shared" si="598"/>
        <v>791.81257081557317</v>
      </c>
      <c r="AP268" s="77">
        <f t="shared" si="599"/>
        <v>8.2045136219799138E-3</v>
      </c>
      <c r="AQ268" s="78">
        <f t="shared" si="600"/>
        <v>-2.6062160409838168E-2</v>
      </c>
      <c r="AR268" s="74">
        <v>4124221.32</v>
      </c>
      <c r="AS268" s="75">
        <v>5286.7899999999991</v>
      </c>
      <c r="AT268" s="79">
        <f t="shared" si="601"/>
        <v>780.09932681267856</v>
      </c>
      <c r="AU268" s="77">
        <f t="shared" si="602"/>
        <v>-3.3987820495580683E-2</v>
      </c>
      <c r="AV268" s="78">
        <f t="shared" si="603"/>
        <v>0.23170454176382477</v>
      </c>
      <c r="AW268" s="74">
        <v>4269326.42</v>
      </c>
      <c r="AX268" s="75">
        <v>5271.07</v>
      </c>
      <c r="AY268" s="79">
        <f t="shared" si="604"/>
        <v>809.95441532743826</v>
      </c>
      <c r="AZ268" s="78">
        <f t="shared" si="605"/>
        <v>0.27504038551119525</v>
      </c>
      <c r="BA268" s="74">
        <v>3348385.25</v>
      </c>
    </row>
    <row r="269" spans="1:55">
      <c r="A269" s="62"/>
      <c r="B269" s="73" t="s">
        <v>436</v>
      </c>
      <c r="C269" s="73" t="s">
        <v>437</v>
      </c>
      <c r="D269" s="74">
        <v>8846853.3900000006</v>
      </c>
      <c r="E269" s="75">
        <v>9098.909999999998</v>
      </c>
      <c r="F269" s="76">
        <f t="shared" si="586"/>
        <v>972.29815329528515</v>
      </c>
      <c r="G269" s="77">
        <f t="shared" si="587"/>
        <v>0.17046410659216865</v>
      </c>
      <c r="H269" s="77">
        <f t="shared" si="588"/>
        <v>-0.11797292566298886</v>
      </c>
      <c r="I269" s="74">
        <v>7558414.9400000004</v>
      </c>
      <c r="J269" s="75">
        <v>8694.9599999999991</v>
      </c>
      <c r="K269" s="76">
        <f t="shared" si="589"/>
        <v>869.28691333830182</v>
      </c>
      <c r="L269" s="77">
        <f t="shared" si="590"/>
        <v>-0.24642962618900646</v>
      </c>
      <c r="M269" s="77">
        <f t="shared" si="591"/>
        <v>-8.9644173969454219E-2</v>
      </c>
      <c r="N269" s="74">
        <v>10030138.130000001</v>
      </c>
      <c r="O269" s="75">
        <v>8429.75</v>
      </c>
      <c r="P269" s="76">
        <f t="shared" si="592"/>
        <v>1189.8500109730419</v>
      </c>
      <c r="Q269" s="77">
        <f t="shared" si="593"/>
        <v>0.20805681548579072</v>
      </c>
      <c r="R269" s="78">
        <f t="shared" si="594"/>
        <v>0.28340533549700297</v>
      </c>
      <c r="S269" s="74">
        <v>8302703.9800000004</v>
      </c>
      <c r="T269" s="75">
        <v>8120.0999999999995</v>
      </c>
      <c r="U269" s="76">
        <v>1022.4878979322916</v>
      </c>
      <c r="V269" s="77">
        <v>6.2371669151100893E-2</v>
      </c>
      <c r="W269" s="77">
        <v>0.15060140211745424</v>
      </c>
      <c r="X269" s="74">
        <v>7815253.5700000003</v>
      </c>
      <c r="Y269" s="75">
        <v>7996.3396666666677</v>
      </c>
      <c r="Z269" s="76">
        <v>977.35387637151803</v>
      </c>
      <c r="AA269" s="77">
        <v>8.3049779590653267E-2</v>
      </c>
      <c r="AB269" s="77">
        <v>9.594200105796559E-2</v>
      </c>
      <c r="AC269" s="74">
        <v>7215968.9400000004</v>
      </c>
      <c r="AD269" s="75">
        <v>7915.1944444444443</v>
      </c>
      <c r="AE269" s="76">
        <v>911.66035031075955</v>
      </c>
      <c r="AF269" s="77">
        <v>1.1903627802024981E-2</v>
      </c>
      <c r="AG269" s="77">
        <v>0.10319579432311904</v>
      </c>
      <c r="AH269" s="74">
        <v>7131083.1799999997</v>
      </c>
      <c r="AI269" s="75">
        <v>7858.04</v>
      </c>
      <c r="AJ269" s="76">
        <f t="shared" si="595"/>
        <v>907.48878600770672</v>
      </c>
      <c r="AK269" s="77">
        <f t="shared" si="596"/>
        <v>9.0218242145639393E-2</v>
      </c>
      <c r="AL269" s="78">
        <f t="shared" si="597"/>
        <v>7.5038800329909242E-2</v>
      </c>
      <c r="AM269" s="74">
        <v>6540968.5</v>
      </c>
      <c r="AN269" s="75">
        <v>7963.9155555555544</v>
      </c>
      <c r="AO269" s="76">
        <f t="shared" si="598"/>
        <v>821.32569768863016</v>
      </c>
      <c r="AP269" s="77">
        <f t="shared" si="599"/>
        <v>-1.3923305654706132E-2</v>
      </c>
      <c r="AQ269" s="78">
        <f t="shared" si="600"/>
        <v>6.1804211535442577E-2</v>
      </c>
      <c r="AR269" s="74">
        <v>6633326.3300000001</v>
      </c>
      <c r="AS269" s="75">
        <v>7973.28</v>
      </c>
      <c r="AT269" s="79">
        <f t="shared" si="601"/>
        <v>831.94448583268115</v>
      </c>
      <c r="AU269" s="77">
        <f t="shared" si="602"/>
        <v>7.6796782262892882E-2</v>
      </c>
      <c r="AV269" s="78">
        <f t="shared" si="603"/>
        <v>-0.10102853877407306</v>
      </c>
      <c r="AW269" s="74">
        <v>6160239.7400000002</v>
      </c>
      <c r="AX269" s="75">
        <v>8034.26</v>
      </c>
      <c r="AY269" s="79">
        <f t="shared" si="604"/>
        <v>766.74637614416258</v>
      </c>
      <c r="AZ269" s="78">
        <f t="shared" si="605"/>
        <v>-0.16514287929358898</v>
      </c>
      <c r="BA269" s="74">
        <v>7378795.2300000004</v>
      </c>
    </row>
    <row r="270" spans="1:55">
      <c r="A270" s="62"/>
      <c r="B270" s="73" t="s">
        <v>438</v>
      </c>
      <c r="C270" s="73" t="s">
        <v>439</v>
      </c>
      <c r="D270" s="74">
        <v>998779.06</v>
      </c>
      <c r="E270" s="75">
        <v>1496.48</v>
      </c>
      <c r="F270" s="76">
        <f t="shared" si="586"/>
        <v>667.41891639046298</v>
      </c>
      <c r="G270" s="77">
        <f t="shared" si="587"/>
        <v>0.47048820819817028</v>
      </c>
      <c r="H270" s="77">
        <f t="shared" si="588"/>
        <v>0.45903914443937255</v>
      </c>
      <c r="I270" s="74">
        <v>679215.96</v>
      </c>
      <c r="J270" s="75">
        <v>1482.8500000000001</v>
      </c>
      <c r="K270" s="76">
        <f t="shared" si="589"/>
        <v>458.04765148194349</v>
      </c>
      <c r="L270" s="77">
        <f t="shared" si="590"/>
        <v>-7.785892940159393E-3</v>
      </c>
      <c r="M270" s="77">
        <f t="shared" si="591"/>
        <v>0.18482854327235987</v>
      </c>
      <c r="N270" s="74">
        <v>684545.76</v>
      </c>
      <c r="O270" s="75">
        <v>1446.45</v>
      </c>
      <c r="P270" s="76">
        <f t="shared" si="592"/>
        <v>473.25919319713779</v>
      </c>
      <c r="Q270" s="77">
        <f t="shared" si="593"/>
        <v>0.19412587952743415</v>
      </c>
      <c r="R270" s="78">
        <f t="shared" si="594"/>
        <v>-0.12098199253268586</v>
      </c>
      <c r="S270" s="74">
        <v>573260.97</v>
      </c>
      <c r="T270" s="75">
        <v>1427.01</v>
      </c>
      <c r="U270" s="76">
        <v>401.72176088464693</v>
      </c>
      <c r="V270" s="77">
        <v>-0.26388162040740754</v>
      </c>
      <c r="W270" s="77">
        <v>-0.23061340928531252</v>
      </c>
      <c r="X270" s="74">
        <v>778761.93</v>
      </c>
      <c r="Y270" s="75">
        <v>1408.7760000000001</v>
      </c>
      <c r="Z270" s="76">
        <v>552.79329716008795</v>
      </c>
      <c r="AA270" s="77">
        <v>4.5194104704337663E-2</v>
      </c>
      <c r="AB270" s="77">
        <v>-9.1427415606945894E-2</v>
      </c>
      <c r="AC270" s="74">
        <v>745088.33</v>
      </c>
      <c r="AD270" s="75">
        <v>1372.1727777777776</v>
      </c>
      <c r="AE270" s="76">
        <v>542.99891534553274</v>
      </c>
      <c r="AF270" s="77">
        <v>-0.13071401732593083</v>
      </c>
      <c r="AG270" s="77">
        <v>4.3103559308204982E-2</v>
      </c>
      <c r="AH270" s="74">
        <v>857126.82</v>
      </c>
      <c r="AI270" s="75">
        <v>1330.3000000000002</v>
      </c>
      <c r="AJ270" s="76">
        <f t="shared" si="595"/>
        <v>644.31092234834239</v>
      </c>
      <c r="AK270" s="77">
        <f t="shared" si="596"/>
        <v>0.19995442247836995</v>
      </c>
      <c r="AL270" s="78">
        <f t="shared" si="597"/>
        <v>-5.2235525205533366E-2</v>
      </c>
      <c r="AM270" s="74">
        <v>714299.48</v>
      </c>
      <c r="AN270" s="75">
        <v>1212.2700000000002</v>
      </c>
      <c r="AO270" s="76">
        <f t="shared" si="598"/>
        <v>589.22474366271524</v>
      </c>
      <c r="AP270" s="77">
        <f t="shared" si="599"/>
        <v>-0.21016627211809724</v>
      </c>
      <c r="AQ270" s="78">
        <f t="shared" si="600"/>
        <v>0.11866947801682112</v>
      </c>
      <c r="AR270" s="74">
        <v>904366.9</v>
      </c>
      <c r="AS270" s="75">
        <v>1194.6100000000001</v>
      </c>
      <c r="AT270" s="79">
        <f t="shared" si="601"/>
        <v>757.03945220615924</v>
      </c>
      <c r="AU270" s="77">
        <f t="shared" si="602"/>
        <v>0.41633541152611608</v>
      </c>
      <c r="AV270" s="78">
        <f t="shared" si="603"/>
        <v>0.24445586934540511</v>
      </c>
      <c r="AW270" s="74">
        <v>638525.93999999994</v>
      </c>
      <c r="AX270" s="75">
        <v>1165.24</v>
      </c>
      <c r="AY270" s="79">
        <f t="shared" si="604"/>
        <v>547.97804744087045</v>
      </c>
      <c r="AZ270" s="78">
        <f t="shared" si="605"/>
        <v>-0.12135511177787257</v>
      </c>
      <c r="BA270" s="74">
        <v>726716.73</v>
      </c>
    </row>
    <row r="271" spans="1:55">
      <c r="A271" s="62"/>
      <c r="B271" s="73" t="s">
        <v>440</v>
      </c>
      <c r="C271" s="73" t="s">
        <v>441</v>
      </c>
      <c r="D271" s="74">
        <v>3199511.45</v>
      </c>
      <c r="E271" s="75">
        <v>2486.33</v>
      </c>
      <c r="F271" s="76">
        <f t="shared" si="586"/>
        <v>1286.8410267341826</v>
      </c>
      <c r="G271" s="77">
        <f t="shared" si="587"/>
        <v>0.14513756982849071</v>
      </c>
      <c r="H271" s="77">
        <f t="shared" si="588"/>
        <v>0.39546825671524016</v>
      </c>
      <c r="I271" s="74">
        <v>2793997.45</v>
      </c>
      <c r="J271" s="75">
        <v>2303.2699999999995</v>
      </c>
      <c r="K271" s="76">
        <f t="shared" si="589"/>
        <v>1213.0568496094686</v>
      </c>
      <c r="L271" s="77">
        <f t="shared" si="590"/>
        <v>0.21860315605944353</v>
      </c>
      <c r="M271" s="77">
        <f t="shared" si="591"/>
        <v>8.3385421380914787E-2</v>
      </c>
      <c r="N271" s="74">
        <v>2292786.98</v>
      </c>
      <c r="O271" s="75">
        <v>2266.4699999999998</v>
      </c>
      <c r="P271" s="76">
        <f t="shared" si="592"/>
        <v>1011.6114398161018</v>
      </c>
      <c r="Q271" s="77">
        <f t="shared" si="593"/>
        <v>-0.11096125429034488</v>
      </c>
      <c r="R271" s="78">
        <f t="shared" si="594"/>
        <v>-0.12053377458894103</v>
      </c>
      <c r="S271" s="74">
        <v>2578950.5699999998</v>
      </c>
      <c r="T271" s="75">
        <v>2277.9300000000003</v>
      </c>
      <c r="U271" s="76">
        <v>1132.1465409384834</v>
      </c>
      <c r="V271" s="77">
        <v>-1.0767270093448076E-2</v>
      </c>
      <c r="W271" s="77">
        <v>0.46289744718765252</v>
      </c>
      <c r="X271" s="74">
        <v>2607021.0699999998</v>
      </c>
      <c r="Y271" s="75">
        <v>2274.1021111111118</v>
      </c>
      <c r="Z271" s="76">
        <v>1146.3957828728394</v>
      </c>
      <c r="AA271" s="77">
        <v>0.47882030482942617</v>
      </c>
      <c r="AB271" s="77">
        <v>0.83618041358590645</v>
      </c>
      <c r="AC271" s="74">
        <v>1762905.92</v>
      </c>
      <c r="AD271" s="75">
        <v>2222.4044444444435</v>
      </c>
      <c r="AE271" s="76">
        <v>793.24261810531573</v>
      </c>
      <c r="AF271" s="77">
        <v>0.24165215177898158</v>
      </c>
      <c r="AG271" s="77">
        <v>0.50116875587912835</v>
      </c>
      <c r="AH271" s="74">
        <v>1419806.6</v>
      </c>
      <c r="AI271" s="75">
        <v>2222.9399999999996</v>
      </c>
      <c r="AJ271" s="76">
        <f t="shared" si="595"/>
        <v>638.70666774631809</v>
      </c>
      <c r="AK271" s="77">
        <f t="shared" si="596"/>
        <v>0.20900910430374839</v>
      </c>
      <c r="AL271" s="78">
        <f t="shared" si="597"/>
        <v>0.76161232810230728</v>
      </c>
      <c r="AM271" s="74">
        <v>1174355.5900000001</v>
      </c>
      <c r="AN271" s="75">
        <v>2187.557777777778</v>
      </c>
      <c r="AO271" s="76">
        <f t="shared" si="598"/>
        <v>536.83409047735631</v>
      </c>
      <c r="AP271" s="77">
        <f t="shared" si="599"/>
        <v>0.45707118485000608</v>
      </c>
      <c r="AQ271" s="78">
        <f t="shared" si="600"/>
        <v>0.61057837543686244</v>
      </c>
      <c r="AR271" s="74">
        <v>805969.95</v>
      </c>
      <c r="AS271" s="75">
        <v>2075.9099999999994</v>
      </c>
      <c r="AT271" s="79">
        <f t="shared" si="601"/>
        <v>388.24898478257739</v>
      </c>
      <c r="AU271" s="77">
        <f t="shared" si="602"/>
        <v>0.10535325396793067</v>
      </c>
      <c r="AV271" s="78">
        <f t="shared" si="603"/>
        <v>3.3997143623927438E-2</v>
      </c>
      <c r="AW271" s="74">
        <v>729151.47</v>
      </c>
      <c r="AX271" s="75">
        <v>2043.28</v>
      </c>
      <c r="AY271" s="79">
        <f t="shared" si="604"/>
        <v>356.85342684311496</v>
      </c>
      <c r="AZ271" s="78">
        <f t="shared" si="605"/>
        <v>-6.4555028076185919E-2</v>
      </c>
      <c r="BA271" s="74">
        <v>779470.19</v>
      </c>
    </row>
    <row r="272" spans="1:55">
      <c r="A272" s="62"/>
      <c r="B272" s="73" t="s">
        <v>442</v>
      </c>
      <c r="C272" s="73" t="s">
        <v>443</v>
      </c>
      <c r="D272" s="74">
        <v>21470756.899999999</v>
      </c>
      <c r="E272" s="75">
        <v>12671.419999999998</v>
      </c>
      <c r="F272" s="76">
        <f t="shared" si="586"/>
        <v>1694.4239003994817</v>
      </c>
      <c r="G272" s="77">
        <f t="shared" si="587"/>
        <v>0.32576234213843824</v>
      </c>
      <c r="H272" s="77">
        <f t="shared" si="588"/>
        <v>0.46607994253737328</v>
      </c>
      <c r="I272" s="74">
        <v>16195026.98</v>
      </c>
      <c r="J272" s="75">
        <v>12264.29</v>
      </c>
      <c r="K272" s="76">
        <f t="shared" si="589"/>
        <v>1320.5026120549987</v>
      </c>
      <c r="L272" s="77">
        <f t="shared" si="590"/>
        <v>0.10583918092936966</v>
      </c>
      <c r="M272" s="77">
        <f t="shared" si="591"/>
        <v>0.26219322549002477</v>
      </c>
      <c r="N272" s="74">
        <v>14645011.01</v>
      </c>
      <c r="O272" s="75">
        <v>12214.339999999998</v>
      </c>
      <c r="P272" s="76">
        <f t="shared" si="592"/>
        <v>1199.0014204615231</v>
      </c>
      <c r="Q272" s="77">
        <f t="shared" si="593"/>
        <v>0.14138949610127943</v>
      </c>
      <c r="R272" s="78">
        <f t="shared" si="594"/>
        <v>0.10624761858095556</v>
      </c>
      <c r="S272" s="74">
        <v>12830861.91</v>
      </c>
      <c r="T272" s="75">
        <v>11987.170000000002</v>
      </c>
      <c r="U272" s="76">
        <v>1070.3829102281854</v>
      </c>
      <c r="V272" s="77">
        <v>-3.078868137507864E-2</v>
      </c>
      <c r="W272" s="77">
        <v>-8.1682616632114707E-2</v>
      </c>
      <c r="X272" s="74">
        <v>13238456.529999999</v>
      </c>
      <c r="Y272" s="75">
        <v>11846.461888888887</v>
      </c>
      <c r="Z272" s="76">
        <v>1117.5029856312374</v>
      </c>
      <c r="AA272" s="77">
        <v>-5.2510669529986884E-2</v>
      </c>
      <c r="AB272" s="77">
        <v>-0.13227011763730434</v>
      </c>
      <c r="AC272" s="74">
        <v>13972143.119999999</v>
      </c>
      <c r="AD272" s="75">
        <v>11586.472777777777</v>
      </c>
      <c r="AE272" s="76">
        <v>1205.901346162726</v>
      </c>
      <c r="AF272" s="77">
        <v>-8.4179784977369471E-2</v>
      </c>
      <c r="AG272" s="77">
        <v>4.9576046983674654E-2</v>
      </c>
      <c r="AH272" s="74">
        <v>15256425.76</v>
      </c>
      <c r="AI272" s="75">
        <v>11596.020000000002</v>
      </c>
      <c r="AJ272" s="76">
        <f t="shared" si="595"/>
        <v>1315.6605249042341</v>
      </c>
      <c r="AK272" s="77">
        <f t="shared" si="596"/>
        <v>0.14605031617230566</v>
      </c>
      <c r="AL272" s="78">
        <f t="shared" si="597"/>
        <v>0.29897632189849227</v>
      </c>
      <c r="AM272" s="74">
        <v>13312177.960000001</v>
      </c>
      <c r="AN272" s="75">
        <v>11342.100000000002</v>
      </c>
      <c r="AO272" s="76">
        <f t="shared" si="598"/>
        <v>1173.6960492325054</v>
      </c>
      <c r="AP272" s="77">
        <f t="shared" si="599"/>
        <v>0.13343742728237651</v>
      </c>
      <c r="AQ272" s="78">
        <f t="shared" si="600"/>
        <v>0.11236993851871829</v>
      </c>
      <c r="AR272" s="74">
        <v>11744960.630000001</v>
      </c>
      <c r="AS272" s="75">
        <v>11494.439999999999</v>
      </c>
      <c r="AT272" s="79">
        <f t="shared" si="601"/>
        <v>1021.7949399883772</v>
      </c>
      <c r="AU272" s="77">
        <f t="shared" si="602"/>
        <v>-1.858725347915444E-2</v>
      </c>
      <c r="AV272" s="78">
        <f t="shared" si="603"/>
        <v>-4.8087541141615849E-4</v>
      </c>
      <c r="AW272" s="74">
        <v>11967401.76</v>
      </c>
      <c r="AX272" s="75">
        <v>11134.22</v>
      </c>
      <c r="AY272" s="79">
        <f t="shared" si="604"/>
        <v>1074.8307254571941</v>
      </c>
      <c r="AZ272" s="78">
        <f t="shared" si="605"/>
        <v>1.8449299881142002E-2</v>
      </c>
      <c r="BA272" s="74">
        <v>11750611.210000001</v>
      </c>
    </row>
    <row r="273" spans="1:60">
      <c r="A273" s="62"/>
      <c r="B273" s="73" t="s">
        <v>444</v>
      </c>
      <c r="C273" s="73" t="s">
        <v>445</v>
      </c>
      <c r="D273" s="74">
        <v>10569754.960000001</v>
      </c>
      <c r="E273" s="75">
        <v>8694.7900000000009</v>
      </c>
      <c r="F273" s="76">
        <f t="shared" si="586"/>
        <v>1215.6423513391353</v>
      </c>
      <c r="G273" s="77">
        <f t="shared" si="587"/>
        <v>0.11628545812070203</v>
      </c>
      <c r="H273" s="77">
        <f t="shared" si="588"/>
        <v>0.32199924048695006</v>
      </c>
      <c r="I273" s="74">
        <v>9468684.6300000008</v>
      </c>
      <c r="J273" s="75">
        <v>8663.81</v>
      </c>
      <c r="K273" s="76">
        <f t="shared" si="589"/>
        <v>1092.9007711387947</v>
      </c>
      <c r="L273" s="77">
        <f t="shared" si="590"/>
        <v>0.18428420872970339</v>
      </c>
      <c r="M273" s="77">
        <f t="shared" si="591"/>
        <v>0.30129644364739994</v>
      </c>
      <c r="N273" s="74">
        <v>7995280.6600000001</v>
      </c>
      <c r="O273" s="75">
        <v>8746.869999999999</v>
      </c>
      <c r="P273" s="76">
        <f t="shared" si="592"/>
        <v>914.07333823413421</v>
      </c>
      <c r="Q273" s="77">
        <f t="shared" si="593"/>
        <v>9.8804184042280821E-2</v>
      </c>
      <c r="R273" s="78">
        <f t="shared" si="594"/>
        <v>6.4775261715788813E-3</v>
      </c>
      <c r="S273" s="74">
        <v>7276347.1200000001</v>
      </c>
      <c r="T273" s="75">
        <v>8860.2000000000007</v>
      </c>
      <c r="U273" s="76">
        <v>821.23960181485745</v>
      </c>
      <c r="V273" s="77">
        <v>-8.4024669009769001E-2</v>
      </c>
      <c r="W273" s="77">
        <v>-0.11615718794399034</v>
      </c>
      <c r="X273" s="74">
        <v>7943824.3300000001</v>
      </c>
      <c r="Y273" s="75">
        <v>8910.1674444444434</v>
      </c>
      <c r="Z273" s="76">
        <v>891.54602082736778</v>
      </c>
      <c r="AA273" s="77">
        <v>-3.5080113892897023E-2</v>
      </c>
      <c r="AB273" s="77">
        <v>-4.9931657671363212E-2</v>
      </c>
      <c r="AC273" s="74">
        <v>8232625.7800000003</v>
      </c>
      <c r="AD273" s="75">
        <v>8952.5855555555536</v>
      </c>
      <c r="AE273" s="76">
        <v>919.58079919060026</v>
      </c>
      <c r="AF273" s="77">
        <v>-1.5391478600760978E-2</v>
      </c>
      <c r="AG273" s="77">
        <v>0.41260166769556655</v>
      </c>
      <c r="AH273" s="74">
        <v>8361318.8399999999</v>
      </c>
      <c r="AI273" s="75">
        <v>9009.8000000000011</v>
      </c>
      <c r="AJ273" s="76">
        <f t="shared" si="595"/>
        <v>928.0249106528446</v>
      </c>
      <c r="AK273" s="77">
        <f t="shared" si="596"/>
        <v>0.43468356914898659</v>
      </c>
      <c r="AL273" s="78">
        <f t="shared" si="597"/>
        <v>0.32317347033817173</v>
      </c>
      <c r="AM273" s="74">
        <v>5827988.1500000004</v>
      </c>
      <c r="AN273" s="75">
        <v>9098.4111111111106</v>
      </c>
      <c r="AO273" s="76">
        <f t="shared" si="598"/>
        <v>640.55010032276709</v>
      </c>
      <c r="AP273" s="77">
        <f t="shared" si="599"/>
        <v>-7.772452491176117E-2</v>
      </c>
      <c r="AQ273" s="78">
        <f t="shared" si="600"/>
        <v>2.4956254741168912E-2</v>
      </c>
      <c r="AR273" s="74">
        <v>6319140.3300000001</v>
      </c>
      <c r="AS273" s="75">
        <v>9142.49</v>
      </c>
      <c r="AT273" s="79">
        <f t="shared" si="601"/>
        <v>691.18372894036531</v>
      </c>
      <c r="AU273" s="77">
        <f t="shared" si="602"/>
        <v>0.11133417555433324</v>
      </c>
      <c r="AV273" s="78">
        <f t="shared" si="603"/>
        <v>-3.8591569905696697E-2</v>
      </c>
      <c r="AW273" s="74">
        <v>5686084.7699999996</v>
      </c>
      <c r="AX273" s="75">
        <v>9205.61</v>
      </c>
      <c r="AY273" s="79">
        <f t="shared" si="604"/>
        <v>617.67604428169341</v>
      </c>
      <c r="AZ273" s="78">
        <f t="shared" si="605"/>
        <v>-0.1349060874378735</v>
      </c>
      <c r="BA273" s="74">
        <v>6572794.7999999998</v>
      </c>
    </row>
    <row r="274" spans="1:60">
      <c r="A274" s="62"/>
      <c r="B274" s="73" t="s">
        <v>446</v>
      </c>
      <c r="C274" s="73" t="s">
        <v>447</v>
      </c>
      <c r="D274" s="74">
        <v>17119899.59</v>
      </c>
      <c r="E274" s="75">
        <v>7739.739999999998</v>
      </c>
      <c r="F274" s="76">
        <f t="shared" si="586"/>
        <v>2211.9476351918802</v>
      </c>
      <c r="G274" s="77">
        <f t="shared" si="587"/>
        <v>0.8605619440379807</v>
      </c>
      <c r="H274" s="77">
        <f t="shared" si="588"/>
        <v>0.41137533426955564</v>
      </c>
      <c r="I274" s="74">
        <v>9201467.1400000006</v>
      </c>
      <c r="J274" s="75">
        <v>7658.7100000000009</v>
      </c>
      <c r="K274" s="76">
        <f t="shared" si="589"/>
        <v>1201.4382500447202</v>
      </c>
      <c r="L274" s="77">
        <f t="shared" si="590"/>
        <v>-0.24142523779324146</v>
      </c>
      <c r="M274" s="77">
        <f t="shared" si="591"/>
        <v>-5.1701515893854057E-2</v>
      </c>
      <c r="N274" s="74">
        <v>12129941.039999999</v>
      </c>
      <c r="O274" s="75">
        <v>7546.8399999999992</v>
      </c>
      <c r="P274" s="76">
        <f t="shared" si="592"/>
        <v>1607.2874262605276</v>
      </c>
      <c r="Q274" s="77">
        <f t="shared" si="593"/>
        <v>0.25010550225460304</v>
      </c>
      <c r="R274" s="78">
        <f t="shared" si="594"/>
        <v>0.33342944478591657</v>
      </c>
      <c r="S274" s="74">
        <v>9703133.8699999992</v>
      </c>
      <c r="T274" s="75">
        <v>7313.8499999999985</v>
      </c>
      <c r="U274" s="76">
        <v>1326.6793644933928</v>
      </c>
      <c r="V274" s="77">
        <v>6.6653528347036542E-2</v>
      </c>
      <c r="W274" s="77">
        <v>0.51453371407069037</v>
      </c>
      <c r="X274" s="74">
        <v>9096800.0500000007</v>
      </c>
      <c r="Y274" s="75">
        <v>7286.9451111111121</v>
      </c>
      <c r="Z274" s="76">
        <v>1248.3695034465441</v>
      </c>
      <c r="AA274" s="77">
        <v>0.41989284600944543</v>
      </c>
      <c r="AB274" s="77">
        <v>0.89629638380213128</v>
      </c>
      <c r="AC274" s="74">
        <v>6406680.6699999999</v>
      </c>
      <c r="AD274" s="75">
        <v>7369.3899999999967</v>
      </c>
      <c r="AE274" s="76">
        <v>869.36376959287031</v>
      </c>
      <c r="AF274" s="77">
        <v>0.33552076773370598</v>
      </c>
      <c r="AG274" s="77">
        <v>0.52290681297797859</v>
      </c>
      <c r="AH274" s="74">
        <v>4797140.43</v>
      </c>
      <c r="AI274" s="75">
        <v>7416.41</v>
      </c>
      <c r="AJ274" s="76">
        <f t="shared" si="595"/>
        <v>646.82783583971218</v>
      </c>
      <c r="AK274" s="77">
        <f t="shared" si="596"/>
        <v>0.14030934581590587</v>
      </c>
      <c r="AL274" s="78">
        <f t="shared" si="597"/>
        <v>0.81427769331567046</v>
      </c>
      <c r="AM274" s="74">
        <v>4206876.3600000003</v>
      </c>
      <c r="AN274" s="75">
        <v>7292.782222222223</v>
      </c>
      <c r="AO274" s="76">
        <f t="shared" si="598"/>
        <v>576.85479036807169</v>
      </c>
      <c r="AP274" s="77">
        <f t="shared" si="599"/>
        <v>0.59103992260760752</v>
      </c>
      <c r="AQ274" s="78">
        <f t="shared" si="600"/>
        <v>0.56923709238819775</v>
      </c>
      <c r="AR274" s="74">
        <v>2644104.84</v>
      </c>
      <c r="AS274" s="75">
        <v>7319.16</v>
      </c>
      <c r="AT274" s="79">
        <f t="shared" si="601"/>
        <v>361.25796402865899</v>
      </c>
      <c r="AU274" s="77">
        <f t="shared" si="602"/>
        <v>-1.3703509201501606E-2</v>
      </c>
      <c r="AV274" s="78">
        <f t="shared" si="603"/>
        <v>7.402726153307615E-2</v>
      </c>
      <c r="AW274" s="74">
        <v>2680841.7799999998</v>
      </c>
      <c r="AX274" s="75">
        <v>7352.53</v>
      </c>
      <c r="AY274" s="79">
        <f t="shared" si="604"/>
        <v>364.6148713436055</v>
      </c>
      <c r="AZ274" s="78">
        <f t="shared" si="605"/>
        <v>8.8949693680397832E-2</v>
      </c>
      <c r="BA274" s="74">
        <v>2461860.08</v>
      </c>
    </row>
    <row r="275" spans="1:60">
      <c r="A275" s="62"/>
      <c r="B275" s="73" t="s">
        <v>448</v>
      </c>
      <c r="C275" s="73" t="s">
        <v>449</v>
      </c>
      <c r="D275" s="74">
        <v>41924717.840000004</v>
      </c>
      <c r="E275" s="75">
        <v>19317.32</v>
      </c>
      <c r="F275" s="76">
        <f t="shared" si="586"/>
        <v>2170.3175098823235</v>
      </c>
      <c r="G275" s="77">
        <f t="shared" si="587"/>
        <v>0.57756860836173873</v>
      </c>
      <c r="H275" s="77">
        <f t="shared" si="588"/>
        <v>0.94472365988455087</v>
      </c>
      <c r="I275" s="74">
        <v>26575527.440000001</v>
      </c>
      <c r="J275" s="75">
        <v>18272.570000000003</v>
      </c>
      <c r="K275" s="76">
        <f t="shared" si="589"/>
        <v>1454.3946166302821</v>
      </c>
      <c r="L275" s="77">
        <f t="shared" si="590"/>
        <v>0.23273476004577226</v>
      </c>
      <c r="M275" s="77">
        <f t="shared" si="591"/>
        <v>0.38787689015197452</v>
      </c>
      <c r="N275" s="74">
        <v>21558187.780000001</v>
      </c>
      <c r="O275" s="75">
        <v>18038.699999999997</v>
      </c>
      <c r="P275" s="76">
        <f t="shared" si="592"/>
        <v>1195.1076175112401</v>
      </c>
      <c r="Q275" s="77">
        <f t="shared" si="593"/>
        <v>0.12585199601286631</v>
      </c>
      <c r="R275" s="78">
        <f t="shared" si="594"/>
        <v>0.38718382912264798</v>
      </c>
      <c r="S275" s="74">
        <v>19148331.98</v>
      </c>
      <c r="T275" s="75">
        <v>17564.45</v>
      </c>
      <c r="U275" s="76">
        <v>1090.1754384566552</v>
      </c>
      <c r="V275" s="77">
        <v>0.23211917200064647</v>
      </c>
      <c r="W275" s="77">
        <v>0.2827969833267468</v>
      </c>
      <c r="X275" s="74">
        <v>15540973.970000001</v>
      </c>
      <c r="Y275" s="75">
        <v>17392.329222222226</v>
      </c>
      <c r="Z275" s="76">
        <v>893.55334592811505</v>
      </c>
      <c r="AA275" s="77">
        <v>4.1130608530189912E-2</v>
      </c>
      <c r="AB275" s="77">
        <v>-0.194367879082815</v>
      </c>
      <c r="AC275" s="74">
        <v>14927016.689999999</v>
      </c>
      <c r="AD275" s="75">
        <v>17348.725555555568</v>
      </c>
      <c r="AE275" s="76">
        <v>860.40998471037165</v>
      </c>
      <c r="AF275" s="77">
        <v>-0.22619495160695405</v>
      </c>
      <c r="AG275" s="77">
        <v>-0.20844173204915895</v>
      </c>
      <c r="AH275" s="74">
        <v>19290410.059999999</v>
      </c>
      <c r="AI275" s="75">
        <v>17127.929999999997</v>
      </c>
      <c r="AJ275" s="76">
        <f t="shared" si="595"/>
        <v>1126.2546063651594</v>
      </c>
      <c r="AK275" s="77">
        <f t="shared" si="596"/>
        <v>2.2942754889830531E-2</v>
      </c>
      <c r="AL275" s="78">
        <f t="shared" si="597"/>
        <v>0.13783457848365968</v>
      </c>
      <c r="AM275" s="74">
        <v>18857761.07</v>
      </c>
      <c r="AN275" s="75">
        <v>17326.03222222222</v>
      </c>
      <c r="AO275" s="76">
        <f t="shared" si="598"/>
        <v>1088.4062102697233</v>
      </c>
      <c r="AP275" s="77">
        <f t="shared" si="599"/>
        <v>0.11231500789719442</v>
      </c>
      <c r="AQ275" s="78">
        <f t="shared" si="600"/>
        <v>0.24124555900647951</v>
      </c>
      <c r="AR275" s="74">
        <v>16953615.600000001</v>
      </c>
      <c r="AS275" s="75">
        <v>17310.089999999997</v>
      </c>
      <c r="AT275" s="79">
        <f t="shared" si="601"/>
        <v>979.40655421202348</v>
      </c>
      <c r="AU275" s="77">
        <f t="shared" si="602"/>
        <v>0.11591190462585349</v>
      </c>
      <c r="AV275" s="78">
        <f t="shared" si="603"/>
        <v>0.27215587750883552</v>
      </c>
      <c r="AW275" s="74">
        <v>15192611.109999999</v>
      </c>
      <c r="AX275" s="75">
        <v>17358.55</v>
      </c>
      <c r="AY275" s="79">
        <f t="shared" si="604"/>
        <v>875.22351290862423</v>
      </c>
      <c r="AZ275" s="78">
        <f t="shared" si="605"/>
        <v>0.14001461247549646</v>
      </c>
      <c r="BA275" s="74">
        <v>13326681.029999999</v>
      </c>
    </row>
    <row r="276" spans="1:60">
      <c r="A276" s="62"/>
      <c r="B276" s="73" t="s">
        <v>450</v>
      </c>
      <c r="C276" s="73" t="s">
        <v>451</v>
      </c>
      <c r="D276" s="74">
        <v>1983763.05</v>
      </c>
      <c r="E276" s="75">
        <v>1965.67</v>
      </c>
      <c r="F276" s="76">
        <f t="shared" si="586"/>
        <v>1009.2045205960309</v>
      </c>
      <c r="G276" s="77">
        <f t="shared" si="587"/>
        <v>-0.21971960877920918</v>
      </c>
      <c r="H276" s="77">
        <f t="shared" si="588"/>
        <v>-0.33334621880781079</v>
      </c>
      <c r="I276" s="74">
        <v>2542372.04</v>
      </c>
      <c r="J276" s="75">
        <v>1843.89</v>
      </c>
      <c r="K276" s="76">
        <f t="shared" si="589"/>
        <v>1378.8089528117187</v>
      </c>
      <c r="L276" s="77">
        <f t="shared" si="590"/>
        <v>-0.14562279317416477</v>
      </c>
      <c r="M276" s="77">
        <f t="shared" si="591"/>
        <v>-0.18210245481953466</v>
      </c>
      <c r="N276" s="74">
        <v>2975702.09</v>
      </c>
      <c r="O276" s="75">
        <v>1806.8700000000001</v>
      </c>
      <c r="P276" s="76">
        <f t="shared" si="592"/>
        <v>1646.8822272770037</v>
      </c>
      <c r="Q276" s="77">
        <f t="shared" si="593"/>
        <v>-4.2697372254227609E-2</v>
      </c>
      <c r="R276" s="78">
        <f t="shared" si="594"/>
        <v>-0.15296595734231169</v>
      </c>
      <c r="S276" s="74">
        <v>3108423.61</v>
      </c>
      <c r="T276" s="75">
        <v>1860.9999999999998</v>
      </c>
      <c r="U276" s="76">
        <v>1670.2974798495434</v>
      </c>
      <c r="V276" s="77">
        <v>-0.11518675692736921</v>
      </c>
      <c r="W276" s="77">
        <v>-0.35744439734229499</v>
      </c>
      <c r="X276" s="74">
        <v>3513084.41</v>
      </c>
      <c r="Y276" s="75">
        <v>1907.1728888888883</v>
      </c>
      <c r="Z276" s="76">
        <v>1842.0377252985752</v>
      </c>
      <c r="AA276" s="77">
        <v>-0.27379522437260784</v>
      </c>
      <c r="AB276" s="77">
        <v>-0.35351925466730955</v>
      </c>
      <c r="AC276" s="74">
        <v>4837594.75</v>
      </c>
      <c r="AD276" s="75">
        <v>1944.0799999999997</v>
      </c>
      <c r="AE276" s="76">
        <v>2488.3722634870996</v>
      </c>
      <c r="AF276" s="77">
        <v>-0.10978174885427522</v>
      </c>
      <c r="AG276" s="77">
        <v>-1.4299123106295846E-2</v>
      </c>
      <c r="AH276" s="74">
        <v>5434167.1200000001</v>
      </c>
      <c r="AI276" s="75">
        <v>2009.6100000000004</v>
      </c>
      <c r="AJ276" s="76">
        <f t="shared" si="595"/>
        <v>2704.0904056010863</v>
      </c>
      <c r="AK276" s="77">
        <f t="shared" si="596"/>
        <v>0.1072575468151678</v>
      </c>
      <c r="AL276" s="78">
        <f t="shared" si="597"/>
        <v>0.22183940047726894</v>
      </c>
      <c r="AM276" s="74">
        <v>4907771.58</v>
      </c>
      <c r="AN276" s="75">
        <v>1982.5666666666666</v>
      </c>
      <c r="AO276" s="76">
        <f t="shared" si="598"/>
        <v>2475.463580880004</v>
      </c>
      <c r="AP276" s="77">
        <f t="shared" si="599"/>
        <v>0.1034825673500043</v>
      </c>
      <c r="AQ276" s="78">
        <f t="shared" si="600"/>
        <v>0.20000897261181402</v>
      </c>
      <c r="AR276" s="74">
        <v>4447529.78</v>
      </c>
      <c r="AS276" s="75">
        <v>2038.3400000000001</v>
      </c>
      <c r="AT276" s="79">
        <f t="shared" si="601"/>
        <v>2181.9371547435658</v>
      </c>
      <c r="AU276" s="77">
        <f t="shared" si="602"/>
        <v>8.7474336358222993E-2</v>
      </c>
      <c r="AV276" s="78">
        <f t="shared" si="603"/>
        <v>0.47610068764026148</v>
      </c>
      <c r="AW276" s="74">
        <v>4089779.07</v>
      </c>
      <c r="AX276" s="75">
        <v>2102.8000000000002</v>
      </c>
      <c r="AY276" s="79">
        <f t="shared" si="604"/>
        <v>1944.9206153699827</v>
      </c>
      <c r="AZ276" s="78">
        <f t="shared" si="605"/>
        <v>0.35736599778849565</v>
      </c>
      <c r="BA276" s="74">
        <v>3013026.02</v>
      </c>
    </row>
    <row r="277" spans="1:60">
      <c r="A277" s="62"/>
      <c r="B277" s="73" t="s">
        <v>452</v>
      </c>
      <c r="C277" s="73" t="s">
        <v>453</v>
      </c>
      <c r="D277" s="74">
        <v>8389880.5299999993</v>
      </c>
      <c r="E277" s="75">
        <v>3567.0899999999997</v>
      </c>
      <c r="F277" s="76">
        <f t="shared" si="586"/>
        <v>2352.0237868963218</v>
      </c>
      <c r="G277" s="77">
        <f t="shared" si="587"/>
        <v>0.3232136752935843</v>
      </c>
      <c r="H277" s="77">
        <f t="shared" si="588"/>
        <v>0.41255853536935888</v>
      </c>
      <c r="I277" s="74">
        <v>6340533.4199999999</v>
      </c>
      <c r="J277" s="75">
        <v>3464.5700000000006</v>
      </c>
      <c r="K277" s="76">
        <f t="shared" si="589"/>
        <v>1830.10688772344</v>
      </c>
      <c r="L277" s="77">
        <f t="shared" si="590"/>
        <v>6.7521112987251622E-2</v>
      </c>
      <c r="M277" s="77">
        <f t="shared" si="591"/>
        <v>0.17119397140459797</v>
      </c>
      <c r="N277" s="74">
        <v>5939492.29</v>
      </c>
      <c r="O277" s="75">
        <v>3442.87</v>
      </c>
      <c r="P277" s="76">
        <f t="shared" si="592"/>
        <v>1725.1572931885316</v>
      </c>
      <c r="Q277" s="77">
        <f t="shared" si="593"/>
        <v>9.7115511024637127E-2</v>
      </c>
      <c r="R277" s="78">
        <f t="shared" si="594"/>
        <v>0.16987746432068029</v>
      </c>
      <c r="S277" s="74">
        <v>5413734.6799999997</v>
      </c>
      <c r="T277" s="75">
        <v>3570.8</v>
      </c>
      <c r="U277" s="76">
        <v>1516.1125462081325</v>
      </c>
      <c r="V277" s="77">
        <v>6.6321141725622007E-2</v>
      </c>
      <c r="W277" s="77">
        <v>0.13832690839587503</v>
      </c>
      <c r="X277" s="74">
        <v>5077020.8600000003</v>
      </c>
      <c r="Y277" s="75">
        <v>3791.490777777778</v>
      </c>
      <c r="Z277" s="76">
        <v>1339.0566290591589</v>
      </c>
      <c r="AA277" s="77">
        <v>6.7527280340448317E-2</v>
      </c>
      <c r="AB277" s="77">
        <v>0.50759033725093794</v>
      </c>
      <c r="AC277" s="74">
        <v>4755869.9000000004</v>
      </c>
      <c r="AD277" s="75">
        <v>3908.1844444444455</v>
      </c>
      <c r="AE277" s="76">
        <v>1216.9000638546001</v>
      </c>
      <c r="AF277" s="77">
        <v>0.41222652105915997</v>
      </c>
      <c r="AG277" s="77">
        <v>1.3113855263678884</v>
      </c>
      <c r="AH277" s="74">
        <v>3367639.56</v>
      </c>
      <c r="AI277" s="75">
        <v>4080.71</v>
      </c>
      <c r="AJ277" s="76">
        <f t="shared" si="595"/>
        <v>825.25824182556471</v>
      </c>
      <c r="AK277" s="77">
        <f t="shared" si="596"/>
        <v>0.63669602000843695</v>
      </c>
      <c r="AL277" s="78">
        <f t="shared" si="597"/>
        <v>4.1681241349313893</v>
      </c>
      <c r="AM277" s="74">
        <v>2057584.01</v>
      </c>
      <c r="AN277" s="75">
        <v>4192.3433333333332</v>
      </c>
      <c r="AO277" s="76">
        <f t="shared" si="598"/>
        <v>490.795683082572</v>
      </c>
      <c r="AP277" s="77">
        <f t="shared" si="599"/>
        <v>2.157656688689662</v>
      </c>
      <c r="AQ277" s="78">
        <f t="shared" si="600"/>
        <v>4.1985249121459898</v>
      </c>
      <c r="AR277" s="74">
        <v>651617.39</v>
      </c>
      <c r="AS277" s="75">
        <v>4297.0399999999991</v>
      </c>
      <c r="AT277" s="79">
        <f t="shared" si="601"/>
        <v>151.64331493307023</v>
      </c>
      <c r="AU277" s="77">
        <f t="shared" si="602"/>
        <v>0.64632365854288931</v>
      </c>
      <c r="AV277" s="78">
        <f t="shared" si="603"/>
        <v>-0.22179837214500414</v>
      </c>
      <c r="AW277" s="74">
        <v>395801.51</v>
      </c>
      <c r="AX277" s="75">
        <v>4372.2</v>
      </c>
      <c r="AY277" s="79">
        <f t="shared" si="604"/>
        <v>90.526853757833592</v>
      </c>
      <c r="AZ277" s="78">
        <f t="shared" si="605"/>
        <v>-0.52730945472547097</v>
      </c>
      <c r="BA277" s="74">
        <v>837337.48</v>
      </c>
    </row>
    <row r="278" spans="1:60">
      <c r="A278" s="62"/>
      <c r="B278" s="73" t="s">
        <v>454</v>
      </c>
      <c r="C278" s="73" t="s">
        <v>455</v>
      </c>
      <c r="D278" s="74">
        <v>6717747.3899999997</v>
      </c>
      <c r="E278" s="75">
        <v>3676.2200000000003</v>
      </c>
      <c r="F278" s="76">
        <f t="shared" si="586"/>
        <v>1827.3518423815765</v>
      </c>
      <c r="G278" s="77">
        <f t="shared" si="587"/>
        <v>0.33743881900643219</v>
      </c>
      <c r="H278" s="77">
        <f t="shared" si="588"/>
        <v>0.54219895661473483</v>
      </c>
      <c r="I278" s="74">
        <v>5022844.63</v>
      </c>
      <c r="J278" s="75">
        <v>3491.7900000000004</v>
      </c>
      <c r="K278" s="76">
        <f t="shared" si="589"/>
        <v>1438.4727117037392</v>
      </c>
      <c r="L278" s="77">
        <f t="shared" si="590"/>
        <v>0.15309869483257302</v>
      </c>
      <c r="M278" s="77">
        <f t="shared" si="591"/>
        <v>0.19582303639045617</v>
      </c>
      <c r="N278" s="74">
        <v>4355953.79</v>
      </c>
      <c r="O278" s="75">
        <v>3437.58</v>
      </c>
      <c r="P278" s="76">
        <f t="shared" si="592"/>
        <v>1267.1570668900797</v>
      </c>
      <c r="Q278" s="77">
        <f t="shared" si="593"/>
        <v>3.705176473561668E-2</v>
      </c>
      <c r="R278" s="78">
        <f t="shared" si="594"/>
        <v>0.20668170739161831</v>
      </c>
      <c r="S278" s="74">
        <v>4200324.3600000003</v>
      </c>
      <c r="T278" s="75">
        <v>3455.33</v>
      </c>
      <c r="U278" s="76">
        <v>1215.6072965534408</v>
      </c>
      <c r="V278" s="77">
        <v>0.16356940745310497</v>
      </c>
      <c r="W278" s="77">
        <v>0.38898046045881973</v>
      </c>
      <c r="X278" s="74">
        <v>3609861.46</v>
      </c>
      <c r="Y278" s="75">
        <v>3407.37</v>
      </c>
      <c r="Z278" s="76">
        <v>1059.4274939322704</v>
      </c>
      <c r="AA278" s="77">
        <v>0.19372377063359622</v>
      </c>
      <c r="AB278" s="77">
        <v>-3.2229630814034613E-2</v>
      </c>
      <c r="AC278" s="74">
        <v>3024034.16</v>
      </c>
      <c r="AD278" s="75">
        <v>3394.9194444444438</v>
      </c>
      <c r="AE278" s="76">
        <v>890.7528468602186</v>
      </c>
      <c r="AF278" s="77">
        <v>-0.18928449529634556</v>
      </c>
      <c r="AG278" s="77">
        <v>9.4396882266424662E-2</v>
      </c>
      <c r="AH278" s="74">
        <v>3730080.58</v>
      </c>
      <c r="AI278" s="75">
        <v>3396.45</v>
      </c>
      <c r="AJ278" s="76">
        <f t="shared" si="595"/>
        <v>1098.2292040218465</v>
      </c>
      <c r="AK278" s="77">
        <f t="shared" si="596"/>
        <v>0.34991482945236863</v>
      </c>
      <c r="AL278" s="78">
        <f t="shared" si="597"/>
        <v>1.1771262423680535</v>
      </c>
      <c r="AM278" s="74">
        <v>2763196.98</v>
      </c>
      <c r="AN278" s="75">
        <v>3394.84</v>
      </c>
      <c r="AO278" s="76">
        <f t="shared" si="598"/>
        <v>813.94026817169583</v>
      </c>
      <c r="AP278" s="77">
        <f t="shared" si="599"/>
        <v>0.61278785510584144</v>
      </c>
      <c r="AQ278" s="78">
        <f t="shared" si="600"/>
        <v>0.84993248529046994</v>
      </c>
      <c r="AR278" s="74">
        <v>1713304.68</v>
      </c>
      <c r="AS278" s="75">
        <v>3335.3399999999997</v>
      </c>
      <c r="AT278" s="79">
        <f t="shared" si="601"/>
        <v>513.68216733526424</v>
      </c>
      <c r="AU278" s="77">
        <f t="shared" si="602"/>
        <v>0.14704018847479819</v>
      </c>
      <c r="AV278" s="78">
        <f t="shared" si="603"/>
        <v>0.36139699403125242</v>
      </c>
      <c r="AW278" s="74">
        <v>1493674.5</v>
      </c>
      <c r="AX278" s="75">
        <v>3257.81</v>
      </c>
      <c r="AY278" s="79">
        <f t="shared" si="604"/>
        <v>458.49036622761918</v>
      </c>
      <c r="AZ278" s="78">
        <f t="shared" si="605"/>
        <v>0.18687819983141238</v>
      </c>
      <c r="BA278" s="74">
        <v>1258490.1299999999</v>
      </c>
    </row>
    <row r="279" spans="1:60" s="82" customFormat="1">
      <c r="A279" s="80"/>
      <c r="B279" s="59"/>
      <c r="C279" s="59" t="s">
        <v>55</v>
      </c>
      <c r="D279" s="47">
        <f>SUM(D264:D278)</f>
        <v>221004022.76000002</v>
      </c>
      <c r="E279" s="54">
        <f>SUM(E264:E278)</f>
        <v>131419.04999999999</v>
      </c>
      <c r="F279" s="49">
        <f t="shared" si="586"/>
        <v>1681.6741770694587</v>
      </c>
      <c r="G279" s="55">
        <f t="shared" si="587"/>
        <v>0.2589649011536338</v>
      </c>
      <c r="H279" s="55">
        <f t="shared" si="588"/>
        <v>0.40440780226728124</v>
      </c>
      <c r="I279" s="47">
        <f>SUM(I264:I278)</f>
        <v>175544228.87999997</v>
      </c>
      <c r="J279" s="54">
        <f>SUM(J264:J278)</f>
        <v>127486.97400000003</v>
      </c>
      <c r="K279" s="49">
        <f t="shared" si="589"/>
        <v>1376.9581579369819</v>
      </c>
      <c r="L279" s="55">
        <f t="shared" si="590"/>
        <v>0.11552577913838029</v>
      </c>
      <c r="M279" s="55">
        <f t="shared" si="591"/>
        <v>0.16588059300489566</v>
      </c>
      <c r="N279" s="47">
        <f>SUM(N264:N278)</f>
        <v>157364564.91</v>
      </c>
      <c r="O279" s="54">
        <f>SUM(O264:O278)</f>
        <v>125909.57399999999</v>
      </c>
      <c r="P279" s="49">
        <f t="shared" si="592"/>
        <v>1249.8220739750896</v>
      </c>
      <c r="Q279" s="55">
        <f t="shared" si="593"/>
        <v>4.5139982247123733E-2</v>
      </c>
      <c r="R279" s="56">
        <f t="shared" si="594"/>
        <v>4.1043977192879631E-2</v>
      </c>
      <c r="S279" s="47">
        <f>SUM(S264:S278)</f>
        <v>150567931.17000005</v>
      </c>
      <c r="T279" s="54">
        <f>SUM(T264:T278)</f>
        <v>124027.70000000003</v>
      </c>
      <c r="U279" s="49">
        <f t="shared" ref="U279" si="606">S279/T279</f>
        <v>1213.9863205558115</v>
      </c>
      <c r="V279" s="55">
        <f t="shared" ref="V279" si="607">SUM(S279-X279)/ABS(X279)</f>
        <v>-3.9190970815578272E-3</v>
      </c>
      <c r="W279" s="55">
        <f t="shared" ref="W279" si="608">SUM(S279-AC279)/ABS(AC279)</f>
        <v>1.2318358425327238E-2</v>
      </c>
      <c r="X279" s="47">
        <f>SUM(X264:X278)</f>
        <v>151160343.23000002</v>
      </c>
      <c r="Y279" s="54">
        <f>SUM(Y264:Y278)</f>
        <v>125144.2261111111</v>
      </c>
      <c r="Z279" s="49">
        <f t="shared" ref="Z279" si="609">X279/Y279</f>
        <v>1207.8890726911375</v>
      </c>
      <c r="AA279" s="55">
        <f t="shared" ref="AA279" si="610">SUM(X279-AC279)/ABS(AC279)</f>
        <v>1.630134204893452E-2</v>
      </c>
      <c r="AB279" s="55">
        <f t="shared" ref="AB279" si="611">SUM(X279-AH279)/ABS(AH279)</f>
        <v>1.4877750359657433E-2</v>
      </c>
      <c r="AC279" s="47">
        <f>SUM(AC264:AC278)</f>
        <v>148735750.88000003</v>
      </c>
      <c r="AD279" s="54">
        <f>SUM(AD264:AD278)</f>
        <v>125564.50833333333</v>
      </c>
      <c r="AE279" s="49">
        <f t="shared" ref="AE279" si="612">AC279/AD279</f>
        <v>1184.5365609615935</v>
      </c>
      <c r="AF279" s="55">
        <f t="shared" ref="AF279" si="613">SUM(AC279-AH279)/ABS(AH279)</f>
        <v>-1.4007574627492151E-3</v>
      </c>
      <c r="AG279" s="55">
        <f t="shared" ref="AG279" si="614">SUM(AC279-AM279)/ABS(AM279)</f>
        <v>0.18997206829512098</v>
      </c>
      <c r="AH279" s="47">
        <f>SUM(AH264:AH278)</f>
        <v>148944385.84</v>
      </c>
      <c r="AI279" s="54">
        <f>SUM(AI264:AI278)</f>
        <v>126232.48</v>
      </c>
      <c r="AJ279" s="49">
        <f t="shared" si="595"/>
        <v>1179.9212519630448</v>
      </c>
      <c r="AK279" s="55">
        <f t="shared" si="596"/>
        <v>0.19164126869516568</v>
      </c>
      <c r="AL279" s="56">
        <f t="shared" si="597"/>
        <v>0.37089820644578597</v>
      </c>
      <c r="AM279" s="47">
        <f>SUM(AM264:AM278)</f>
        <v>124990959.74000002</v>
      </c>
      <c r="AN279" s="54">
        <f>SUM(AN264:AN278)</f>
        <v>125464.95666666667</v>
      </c>
      <c r="AO279" s="49">
        <f t="shared" si="598"/>
        <v>996.22207714998899</v>
      </c>
      <c r="AP279" s="55">
        <f t="shared" si="599"/>
        <v>0.15042860839059785</v>
      </c>
      <c r="AQ279" s="56">
        <f t="shared" si="600"/>
        <v>0.17700778218781996</v>
      </c>
      <c r="AR279" s="47">
        <f>SUM(AR264:AR278)</f>
        <v>108647297.91000001</v>
      </c>
      <c r="AS279" s="54">
        <f>SUM(AS264:AS278)</f>
        <v>125293.08</v>
      </c>
      <c r="AT279" s="81">
        <f t="shared" si="601"/>
        <v>867.14523986480344</v>
      </c>
      <c r="AU279" s="55">
        <f t="shared" si="602"/>
        <v>2.3103714218655667E-2</v>
      </c>
      <c r="AV279" s="56">
        <f t="shared" si="603"/>
        <v>0.14723544384177331</v>
      </c>
      <c r="AW279" s="47">
        <f>SUM(AW264:AW278)</f>
        <v>106193826.09999999</v>
      </c>
      <c r="AX279" s="54">
        <f>SUM(AX264:AX278)</f>
        <v>124216.95000000001</v>
      </c>
      <c r="AY279" s="81">
        <f>AW279/AX279</f>
        <v>854.90608246298098</v>
      </c>
      <c r="AZ279" s="56">
        <f t="shared" si="605"/>
        <v>0.12132858858587671</v>
      </c>
      <c r="BA279" s="47">
        <f>SUM(BA264:BA278)</f>
        <v>94703575.00999999</v>
      </c>
    </row>
    <row r="280" spans="1:60" ht="4.5" customHeight="1">
      <c r="A280" s="88"/>
      <c r="C280" s="63"/>
      <c r="D280" s="64"/>
      <c r="E280" s="65"/>
      <c r="F280" s="66"/>
      <c r="G280" s="65"/>
      <c r="H280" s="65"/>
      <c r="I280" s="64"/>
      <c r="J280" s="65"/>
      <c r="K280" s="66"/>
      <c r="L280" s="65"/>
      <c r="M280" s="65"/>
      <c r="N280" s="64"/>
      <c r="O280" s="65"/>
      <c r="P280" s="66"/>
      <c r="Q280" s="65"/>
      <c r="R280" s="65"/>
      <c r="S280" s="64"/>
      <c r="T280" s="65"/>
      <c r="U280" s="66"/>
      <c r="V280" s="65"/>
      <c r="W280" s="65"/>
      <c r="X280" s="64"/>
      <c r="Y280" s="65"/>
      <c r="Z280" s="66"/>
      <c r="AA280" s="65"/>
      <c r="AB280" s="65"/>
      <c r="AC280" s="64"/>
      <c r="AD280" s="65"/>
      <c r="AE280" s="66"/>
      <c r="AF280" s="65"/>
      <c r="AG280" s="65"/>
      <c r="AH280" s="64"/>
      <c r="AI280" s="65"/>
      <c r="AJ280" s="66"/>
      <c r="AK280" s="65"/>
      <c r="AL280" s="65"/>
      <c r="AM280" s="64"/>
      <c r="AN280" s="65"/>
      <c r="AO280" s="66"/>
      <c r="AP280" s="65"/>
      <c r="AQ280" s="65"/>
      <c r="AR280" s="64"/>
      <c r="AS280" s="65"/>
      <c r="AT280" s="66"/>
      <c r="AU280" s="65"/>
      <c r="AV280" s="67"/>
      <c r="AW280" s="64"/>
      <c r="AX280" s="65"/>
      <c r="AY280" s="66"/>
      <c r="AZ280" s="89"/>
      <c r="BA280" s="64"/>
    </row>
    <row r="281" spans="1:60" ht="12.75">
      <c r="A281" s="80" t="s">
        <v>456</v>
      </c>
      <c r="B281" s="73"/>
      <c r="D281" s="83"/>
      <c r="E281" s="84"/>
      <c r="F281" s="85"/>
      <c r="G281" s="84"/>
      <c r="H281" s="84"/>
      <c r="I281" s="83"/>
      <c r="J281" s="84"/>
      <c r="K281" s="85"/>
      <c r="L281" s="84"/>
      <c r="M281" s="84"/>
      <c r="N281" s="83"/>
      <c r="O281" s="84"/>
      <c r="P281" s="85"/>
      <c r="Q281" s="84"/>
      <c r="R281" s="86"/>
      <c r="S281" s="83"/>
      <c r="T281" s="84"/>
      <c r="U281" s="85"/>
      <c r="V281" s="84"/>
      <c r="W281" s="84"/>
      <c r="X281" s="83"/>
      <c r="Y281" s="84"/>
      <c r="Z281" s="85"/>
      <c r="AA281" s="84"/>
      <c r="AB281" s="84"/>
      <c r="AC281" s="83"/>
      <c r="AD281" s="84"/>
      <c r="AE281" s="85"/>
      <c r="AF281" s="84"/>
      <c r="AG281" s="84"/>
      <c r="AH281" s="83"/>
      <c r="AI281" s="84"/>
      <c r="AJ281" s="85"/>
      <c r="AK281" s="84"/>
      <c r="AL281" s="86"/>
      <c r="AM281" s="83"/>
      <c r="AN281" s="84"/>
      <c r="AO281" s="85"/>
      <c r="AP281" s="84"/>
      <c r="AQ281" s="86"/>
      <c r="AR281" s="83"/>
      <c r="AS281" s="84"/>
      <c r="AT281" s="85"/>
      <c r="AU281" s="84"/>
      <c r="AV281" s="86"/>
      <c r="AW281" s="83"/>
      <c r="AX281" s="84"/>
      <c r="AY281" s="85"/>
      <c r="AZ281" s="87"/>
      <c r="BA281" s="83"/>
      <c r="BB281" s="84"/>
      <c r="BC281" s="84"/>
      <c r="BD281" s="84"/>
    </row>
    <row r="282" spans="1:60">
      <c r="A282" s="62"/>
      <c r="B282" s="73" t="s">
        <v>457</v>
      </c>
      <c r="C282" s="73" t="s">
        <v>458</v>
      </c>
      <c r="D282" s="74">
        <v>336463.11</v>
      </c>
      <c r="E282" s="75">
        <v>10.75</v>
      </c>
      <c r="F282" s="76">
        <f>D282/E282</f>
        <v>31298.893953488372</v>
      </c>
      <c r="G282" s="77">
        <f>SUM(D282-I282)/ABS(I282)</f>
        <v>-5.7840408500225024E-2</v>
      </c>
      <c r="H282" s="77">
        <f>SUM(D282-N282)/ABS(N282)</f>
        <v>-9.3498393807481539E-2</v>
      </c>
      <c r="I282" s="74">
        <v>357119.02</v>
      </c>
      <c r="J282" s="75">
        <v>14.6</v>
      </c>
      <c r="K282" s="76">
        <f>I282/J282</f>
        <v>24460.206849315069</v>
      </c>
      <c r="L282" s="77">
        <f>SUM(I282-N282)/ABS(N282)</f>
        <v>-3.7847075621757889E-2</v>
      </c>
      <c r="M282" s="77">
        <f>SUM(I282-S282)/ABS(S282)</f>
        <v>-0.14021159683719683</v>
      </c>
      <c r="N282" s="74">
        <v>371166.59</v>
      </c>
      <c r="O282" s="75">
        <v>14</v>
      </c>
      <c r="P282" s="76">
        <f>N282/O282</f>
        <v>26511.899285714288</v>
      </c>
      <c r="Q282" s="77">
        <f>SUM(N282-S282)/ABS(S282)</f>
        <v>-0.10639111374274361</v>
      </c>
      <c r="R282" s="78">
        <f>SUM(N282-X282)/ABS(X282)</f>
        <v>-0.17250497043334007</v>
      </c>
      <c r="S282" s="74">
        <v>415356.87</v>
      </c>
      <c r="T282" s="75">
        <v>22.3</v>
      </c>
      <c r="U282" s="76">
        <v>18625.868609865469</v>
      </c>
      <c r="V282" s="77">
        <v>-7.3985227438263496E-2</v>
      </c>
      <c r="W282" s="77">
        <v>-0.21872205921859056</v>
      </c>
      <c r="X282" s="74">
        <v>448542.38</v>
      </c>
      <c r="Y282" s="75">
        <v>21.5</v>
      </c>
      <c r="Z282" s="76">
        <v>20862.436279069767</v>
      </c>
      <c r="AA282" s="77">
        <v>-0.15630078058034177</v>
      </c>
      <c r="AB282" s="77">
        <v>-0.15844311564191801</v>
      </c>
      <c r="AC282" s="74">
        <v>531637.78</v>
      </c>
      <c r="AD282" s="75">
        <v>19.388888888888889</v>
      </c>
      <c r="AE282" s="76">
        <v>27419.71358166189</v>
      </c>
      <c r="AF282" s="77">
        <v>-2.5392165978887992E-3</v>
      </c>
      <c r="AG282" s="77">
        <v>-3.6452877593191227E-2</v>
      </c>
      <c r="AH282" s="74">
        <v>532991.16</v>
      </c>
      <c r="AI282" s="75">
        <v>16.02</v>
      </c>
      <c r="AJ282" s="76">
        <f>AH282/AI282</f>
        <v>33270.3595505618</v>
      </c>
      <c r="AK282" s="77">
        <f>SUM(AH282-AM282)/ABS(AM282)</f>
        <v>-3.3999994345272067E-2</v>
      </c>
      <c r="AL282" s="78">
        <f>SUM(AH282-AR282)/ABS(AR282)</f>
        <v>-4.1008298798413778E-2</v>
      </c>
      <c r="AM282" s="74">
        <v>551750.68000000005</v>
      </c>
      <c r="AN282" s="75">
        <v>14.360000000000001</v>
      </c>
      <c r="AO282" s="76">
        <f>AM282/AN282</f>
        <v>38422.749303621167</v>
      </c>
      <c r="AP282" s="77">
        <f>SUM(AM282-AR282)/ABS(AR282)</f>
        <v>-7.2549735115080899E-3</v>
      </c>
      <c r="AQ282" s="78">
        <f>SUM(AM282-AW282)/ABS(AW282)</f>
        <v>0.30564493917618857</v>
      </c>
      <c r="AR282" s="74">
        <v>555782.87</v>
      </c>
      <c r="AS282" s="75">
        <v>12.049999999999999</v>
      </c>
      <c r="AT282" s="79">
        <f>AR282/AS282</f>
        <v>46123.059751037348</v>
      </c>
      <c r="AU282" s="77">
        <f>SUM(AR282-AW282)/ABS(AW282)</f>
        <v>0.31518658299853375</v>
      </c>
      <c r="AV282" s="78">
        <f>SUM(AR282-BA282)/ABS(BA282)</f>
        <v>2.6057286038031518E-2</v>
      </c>
      <c r="AW282" s="74">
        <v>422588.61</v>
      </c>
      <c r="AX282" s="75">
        <v>13.29</v>
      </c>
      <c r="AY282" s="79">
        <f>AW282/AX282</f>
        <v>31797.487584650113</v>
      </c>
      <c r="AZ282" s="78">
        <f>SUM(AW282-BA282)/ABS(BA282)</f>
        <v>-0.21983899524074188</v>
      </c>
      <c r="BA282" s="74">
        <v>541668.46</v>
      </c>
    </row>
    <row r="283" spans="1:60">
      <c r="A283" s="62"/>
      <c r="B283" s="73" t="s">
        <v>459</v>
      </c>
      <c r="C283" s="73" t="s">
        <v>460</v>
      </c>
      <c r="D283" s="74">
        <v>993475.91</v>
      </c>
      <c r="E283" s="75">
        <v>796.23</v>
      </c>
      <c r="F283" s="76">
        <f>D283/E283</f>
        <v>1247.7247905755876</v>
      </c>
      <c r="G283" s="77">
        <f>SUM(D283-I283)/ABS(I283)</f>
        <v>0.7974958963268246</v>
      </c>
      <c r="H283" s="77">
        <f>SUM(D283-N283)/ABS(N283)</f>
        <v>2.2413493514795011</v>
      </c>
      <c r="I283" s="74">
        <v>552699.96</v>
      </c>
      <c r="J283" s="75">
        <v>812.88</v>
      </c>
      <c r="K283" s="76">
        <f>I283/J283</f>
        <v>679.92810746973714</v>
      </c>
      <c r="L283" s="77">
        <f>SUM(I283-N283)/ABS(N283)</f>
        <v>0.80325827619589285</v>
      </c>
      <c r="M283" s="77">
        <f>SUM(I283-S283)/ABS(S283)</f>
        <v>0.84174414882973247</v>
      </c>
      <c r="N283" s="74">
        <v>306500.71999999997</v>
      </c>
      <c r="O283" s="75">
        <v>818.67</v>
      </c>
      <c r="P283" s="76">
        <f>N283/O283</f>
        <v>374.38860590958507</v>
      </c>
      <c r="Q283" s="77">
        <f>SUM(N283-S283)/ABS(S283)</f>
        <v>2.1342407320058668E-2</v>
      </c>
      <c r="R283" s="78">
        <f>SUM(N283-X283)/ABS(X283)</f>
        <v>0.87755641109579907</v>
      </c>
      <c r="S283" s="74">
        <v>300095.95</v>
      </c>
      <c r="T283" s="75">
        <v>791.56000000000017</v>
      </c>
      <c r="U283" s="76">
        <v>379.11964980544741</v>
      </c>
      <c r="V283" s="77">
        <v>0.83832219012857279</v>
      </c>
      <c r="W283" s="77">
        <v>0.53038242789244017</v>
      </c>
      <c r="X283" s="74">
        <v>163244.48000000001</v>
      </c>
      <c r="Y283" s="75">
        <v>641.87355555555553</v>
      </c>
      <c r="Z283" s="76">
        <v>254.32498127876349</v>
      </c>
      <c r="AA283" s="77">
        <v>-0.16751131215719872</v>
      </c>
      <c r="AB283" s="77">
        <v>-0.65717033844574579</v>
      </c>
      <c r="AC283" s="74">
        <v>196092.13</v>
      </c>
      <c r="AD283" s="75">
        <v>678.95388888888908</v>
      </c>
      <c r="AE283" s="76">
        <v>288.81509217202603</v>
      </c>
      <c r="AF283" s="77">
        <v>-0.58818700294580972</v>
      </c>
      <c r="AG283" s="77">
        <v>-0.57854455514129755</v>
      </c>
      <c r="AH283" s="74">
        <v>476167.9</v>
      </c>
      <c r="AI283" s="75">
        <v>534.36999999999989</v>
      </c>
      <c r="AJ283" s="76">
        <f>AH283/AI283</f>
        <v>891.0827703651031</v>
      </c>
      <c r="AK283" s="77">
        <f>SUM(AH283-AM283)/ABS(AM283)</f>
        <v>2.3414627205763604E-2</v>
      </c>
      <c r="AL283" s="78">
        <f>SUM(AH283-AR283)/ABS(AR283)</f>
        <v>1.1080946374284366</v>
      </c>
      <c r="AM283" s="74">
        <v>465273.69</v>
      </c>
      <c r="AN283" s="75">
        <v>466.81111111111113</v>
      </c>
      <c r="AO283" s="76">
        <f>AM283/AN283</f>
        <v>996.70654559303068</v>
      </c>
      <c r="AP283" s="77">
        <f>SUM(AM283-AR283)/ABS(AR283)</f>
        <v>1.0598636968715043</v>
      </c>
      <c r="AQ283" s="78">
        <f>SUM(AM283-AW283)/ABS(AW283)</f>
        <v>2.2652826924125571</v>
      </c>
      <c r="AR283" s="74">
        <v>225875.96</v>
      </c>
      <c r="AS283" s="75">
        <v>470.77</v>
      </c>
      <c r="AT283" s="79">
        <f>AR283/AS283</f>
        <v>479.8010918282813</v>
      </c>
      <c r="AU283" s="77">
        <f>SUM(AR283-AW283)/ABS(AW283)</f>
        <v>0.58519357245424952</v>
      </c>
      <c r="AV283" s="78">
        <f>SUM(AR283-BA283)/ABS(BA283)</f>
        <v>11.550735315771547</v>
      </c>
      <c r="AW283" s="74">
        <v>142491.09</v>
      </c>
      <c r="AX283" s="75">
        <v>493.49</v>
      </c>
      <c r="AY283" s="79">
        <f>AW283/AX283</f>
        <v>288.74159557437838</v>
      </c>
      <c r="AZ283" s="78">
        <f>SUM(AW283-BA283)/ABS(BA283)</f>
        <v>6.9174780505450073</v>
      </c>
      <c r="BA283" s="74">
        <v>17997.03</v>
      </c>
    </row>
    <row r="284" spans="1:60">
      <c r="A284" s="62"/>
      <c r="B284" s="73" t="s">
        <v>461</v>
      </c>
      <c r="C284" s="73" t="s">
        <v>462</v>
      </c>
      <c r="D284" s="74">
        <v>477546.77</v>
      </c>
      <c r="E284" s="75">
        <v>233.97</v>
      </c>
      <c r="F284" s="76">
        <f>D284/E284</f>
        <v>2041.059836731205</v>
      </c>
      <c r="G284" s="77">
        <f>SUM(D284-I284)/ABS(I284)</f>
        <v>0.82987938309944087</v>
      </c>
      <c r="H284" s="77">
        <f>SUM(D284-N284)/ABS(N284)</f>
        <v>4.4992846448063402</v>
      </c>
      <c r="I284" s="74">
        <v>260971.72</v>
      </c>
      <c r="J284" s="75">
        <v>233.55999999999995</v>
      </c>
      <c r="K284" s="76">
        <f>I284/J284</f>
        <v>1117.3647884911802</v>
      </c>
      <c r="L284" s="77">
        <f>SUM(I284-N284)/ABS(N284)</f>
        <v>2.0052716564802635</v>
      </c>
      <c r="M284" s="77">
        <f>SUM(I284-S284)/ABS(S284)</f>
        <v>0.82023287416412805</v>
      </c>
      <c r="N284" s="74">
        <v>86837.98</v>
      </c>
      <c r="O284" s="75">
        <v>222.38</v>
      </c>
      <c r="P284" s="76">
        <f>N284/O284</f>
        <v>390.49365950175377</v>
      </c>
      <c r="Q284" s="77">
        <f>SUM(N284-S284)/ABS(S284)</f>
        <v>-0.39432002087426538</v>
      </c>
      <c r="R284" s="78">
        <f>SUM(N284-X284)/ABS(X284)</f>
        <v>-0.78108931723285624</v>
      </c>
      <c r="S284" s="74">
        <v>143372.71</v>
      </c>
      <c r="T284" s="75">
        <v>216.09</v>
      </c>
      <c r="U284" s="76">
        <v>663.48609375723072</v>
      </c>
      <c r="V284" s="77">
        <v>-0.63857038318630044</v>
      </c>
      <c r="W284" s="77">
        <v>-0.62453313370267205</v>
      </c>
      <c r="X284" s="74">
        <v>396682.23999999999</v>
      </c>
      <c r="Y284" s="75">
        <v>203.27400000000003</v>
      </c>
      <c r="Z284" s="76">
        <v>1951.4657063864533</v>
      </c>
      <c r="AA284" s="77">
        <v>3.8838127343791891E-2</v>
      </c>
      <c r="AB284" s="77">
        <v>0.12214023533751499</v>
      </c>
      <c r="AC284" s="74">
        <v>381851.83</v>
      </c>
      <c r="AD284" s="75">
        <v>215.09333333333336</v>
      </c>
      <c r="AE284" s="76">
        <v>1775.2843571782789</v>
      </c>
      <c r="AF284" s="77">
        <v>8.0187765351584173E-2</v>
      </c>
      <c r="AG284" s="77">
        <v>0.43965482984632015</v>
      </c>
      <c r="AH284" s="74">
        <v>353505.05</v>
      </c>
      <c r="AI284" s="75">
        <v>215.12</v>
      </c>
      <c r="AJ284" s="76">
        <f>AH284/AI284</f>
        <v>1643.2923484566752</v>
      </c>
      <c r="AK284" s="77">
        <f>SUM(AH284-AM284)/ABS(AM284)</f>
        <v>0.3327820181130593</v>
      </c>
      <c r="AL284" s="78">
        <f>SUM(AH284-AR284)/ABS(AR284)</f>
        <v>-0.14394604384735324</v>
      </c>
      <c r="AM284" s="74">
        <v>265238.46000000002</v>
      </c>
      <c r="AN284" s="75">
        <v>215.08000000000004</v>
      </c>
      <c r="AO284" s="76">
        <f>AM284/AN284</f>
        <v>1233.2083875767155</v>
      </c>
      <c r="AP284" s="77">
        <f>SUM(AM284-AR284)/ABS(AR284)</f>
        <v>-0.35769394805863286</v>
      </c>
      <c r="AQ284" s="78">
        <f>SUM(AM284-AW284)/ABS(AW284)</f>
        <v>-5.7284381072716585E-2</v>
      </c>
      <c r="AR284" s="74">
        <v>412947.16</v>
      </c>
      <c r="AS284" s="75">
        <v>232.60999999999999</v>
      </c>
      <c r="AT284" s="79">
        <f>AR284/AS284</f>
        <v>1775.2769012510209</v>
      </c>
      <c r="AU284" s="77">
        <f>SUM(AR284-AW284)/ABS(AW284)</f>
        <v>0.46770471191720792</v>
      </c>
      <c r="AV284" s="78">
        <f>SUM(AR284-BA284)/ABS(BA284)</f>
        <v>0.42471799739474381</v>
      </c>
      <c r="AW284" s="74">
        <v>281355.75</v>
      </c>
      <c r="AX284" s="75">
        <v>237.85</v>
      </c>
      <c r="AY284" s="79">
        <f>AW284/AX284</f>
        <v>1182.9125499264242</v>
      </c>
      <c r="AZ284" s="78">
        <f>SUM(AW284-BA284)/ABS(BA284)</f>
        <v>-2.9288394438900568E-2</v>
      </c>
      <c r="BA284" s="74">
        <v>289844.84000000003</v>
      </c>
    </row>
    <row r="285" spans="1:60">
      <c r="A285" s="62"/>
      <c r="B285" s="73" t="s">
        <v>463</v>
      </c>
      <c r="C285" s="73" t="s">
        <v>464</v>
      </c>
      <c r="D285" s="74">
        <v>1111769.1200000001</v>
      </c>
      <c r="E285" s="75">
        <v>793.76</v>
      </c>
      <c r="F285" s="76">
        <f>D285/E285</f>
        <v>1400.6363636363637</v>
      </c>
      <c r="G285" s="77">
        <f>SUM(D285-I285)/ABS(I285)</f>
        <v>0.3534218297933841</v>
      </c>
      <c r="H285" s="77">
        <f>SUM(D285-N285)/ABS(N285)</f>
        <v>0.81835347951471749</v>
      </c>
      <c r="I285" s="74">
        <v>821450.56</v>
      </c>
      <c r="J285" s="75">
        <v>760.73000000000013</v>
      </c>
      <c r="K285" s="76">
        <f>I285/J285</f>
        <v>1079.8188056209167</v>
      </c>
      <c r="L285" s="77">
        <f>SUM(I285-N285)/ABS(N285)</f>
        <v>0.34352309050040275</v>
      </c>
      <c r="M285" s="77">
        <f>SUM(I285-S285)/ABS(S285)</f>
        <v>0.66432878726423961</v>
      </c>
      <c r="N285" s="74">
        <v>611415.29</v>
      </c>
      <c r="O285" s="75">
        <v>798.05</v>
      </c>
      <c r="P285" s="76">
        <f>N285/O285</f>
        <v>766.13657039032648</v>
      </c>
      <c r="Q285" s="77">
        <f>SUM(N285-S285)/ABS(S285)</f>
        <v>0.23877944415853017</v>
      </c>
      <c r="R285" s="78">
        <f>SUM(N285-X285)/ABS(X285)</f>
        <v>-0.21261174107679542</v>
      </c>
      <c r="S285" s="74">
        <v>493562.67</v>
      </c>
      <c r="T285" s="75">
        <v>801.81000000000006</v>
      </c>
      <c r="U285" s="76">
        <v>615.56063157107042</v>
      </c>
      <c r="V285" s="77">
        <v>-0.36438381938275022</v>
      </c>
      <c r="W285" s="77">
        <v>-0.55195542403609443</v>
      </c>
      <c r="X285" s="74">
        <v>776510.55</v>
      </c>
      <c r="Y285" s="75">
        <v>825.07355555555557</v>
      </c>
      <c r="Z285" s="76">
        <v>941.1409986072623</v>
      </c>
      <c r="AA285" s="77">
        <v>-0.29510199767286055</v>
      </c>
      <c r="AB285" s="77">
        <v>-0.38910652563749759</v>
      </c>
      <c r="AC285" s="74">
        <v>1101592.78</v>
      </c>
      <c r="AD285" s="75">
        <v>833.08888888888873</v>
      </c>
      <c r="AE285" s="76">
        <v>1322.2992104350612</v>
      </c>
      <c r="AF285" s="77">
        <v>-0.13335905003885948</v>
      </c>
      <c r="AG285" s="77">
        <v>0.97077808567709756</v>
      </c>
      <c r="AH285" s="74">
        <v>1271106.31</v>
      </c>
      <c r="AI285" s="75">
        <v>866.40000000000009</v>
      </c>
      <c r="AJ285" s="76">
        <f>AH285/AI285</f>
        <v>1467.1125461680517</v>
      </c>
      <c r="AK285" s="77">
        <f>SUM(AH285-AM285)/ABS(AM285)</f>
        <v>1.2740421921736627</v>
      </c>
      <c r="AL285" s="78">
        <f>SUM(AH285-AR285)/ABS(AR285)</f>
        <v>2.9934893973241459</v>
      </c>
      <c r="AM285" s="74">
        <v>558963.38</v>
      </c>
      <c r="AN285" s="75">
        <v>865.43000000000006</v>
      </c>
      <c r="AO285" s="76">
        <f>AM285/AN285</f>
        <v>645.8793663265659</v>
      </c>
      <c r="AP285" s="77">
        <f>SUM(AM285-AR285)/ABS(AR285)</f>
        <v>0.75611930643509073</v>
      </c>
      <c r="AQ285" s="78">
        <f>SUM(AM285-AW285)/ABS(AW285)</f>
        <v>-0.2584474406309813</v>
      </c>
      <c r="AR285" s="74">
        <v>318294.65000000002</v>
      </c>
      <c r="AS285" s="75">
        <v>871.4</v>
      </c>
      <c r="AT285" s="79">
        <f>AR285/AS285</f>
        <v>365.26813174202437</v>
      </c>
      <c r="AU285" s="77">
        <f>SUM(AR285-AW285)/ABS(AW285)</f>
        <v>-0.57773224367405596</v>
      </c>
      <c r="AV285" s="78">
        <f>SUM(AR285-BA285)/ABS(BA285)</f>
        <v>-0.53348099599304299</v>
      </c>
      <c r="AW285" s="74">
        <v>753774.46</v>
      </c>
      <c r="AX285" s="75">
        <v>889.01</v>
      </c>
      <c r="AY285" s="79">
        <f>AW285/AX285</f>
        <v>847.88074374866426</v>
      </c>
      <c r="AZ285" s="78">
        <f>SUM(AW285-BA285)/ABS(BA285)</f>
        <v>0.10479428518538358</v>
      </c>
      <c r="BA285" s="74">
        <v>682275.85</v>
      </c>
    </row>
    <row r="286" spans="1:60" s="82" customFormat="1">
      <c r="A286" s="80"/>
      <c r="B286" s="59"/>
      <c r="C286" s="59" t="s">
        <v>55</v>
      </c>
      <c r="D286" s="47">
        <f>SUM(D282:D285)</f>
        <v>2919254.91</v>
      </c>
      <c r="E286" s="54">
        <f>SUM(E282:E285)</f>
        <v>1834.71</v>
      </c>
      <c r="F286" s="49">
        <f>D286/E286</f>
        <v>1591.126068970028</v>
      </c>
      <c r="G286" s="55">
        <f>SUM(D286-I286)/ABS(I286)</f>
        <v>0.46531194218917049</v>
      </c>
      <c r="H286" s="55">
        <f>SUM(D286-N286)/ABS(N286)</f>
        <v>1.1216739922590591</v>
      </c>
      <c r="I286" s="47">
        <f>SUM(I282:I285)</f>
        <v>1992241.26</v>
      </c>
      <c r="J286" s="54">
        <f>SUM(J282:J285)</f>
        <v>1821.77</v>
      </c>
      <c r="K286" s="49">
        <f>I286/J286</f>
        <v>1093.5745236775224</v>
      </c>
      <c r="L286" s="55">
        <f>SUM(I286-N286)/ABS(N286)</f>
        <v>0.44793332475628783</v>
      </c>
      <c r="M286" s="55">
        <f>SUM(I286-S286)/ABS(S286)</f>
        <v>0.47312824823523308</v>
      </c>
      <c r="N286" s="47">
        <f>SUM(N282:N285)</f>
        <v>1375920.58</v>
      </c>
      <c r="O286" s="54">
        <f>SUM(O282:O285)</f>
        <v>1853.1</v>
      </c>
      <c r="P286" s="49">
        <f>N286/O286</f>
        <v>742.4966704441207</v>
      </c>
      <c r="Q286" s="55">
        <f>SUM(N286-S286)/ABS(S286)</f>
        <v>1.7400610268560553E-2</v>
      </c>
      <c r="R286" s="56">
        <f>SUM(N286-X286)/ABS(X286)</f>
        <v>-0.22916735773430238</v>
      </c>
      <c r="S286" s="47">
        <f>SUM(S282:S285)</f>
        <v>1352388.2</v>
      </c>
      <c r="T286" s="54">
        <f>SUM(T282:T285)</f>
        <v>1831.7600000000002</v>
      </c>
      <c r="U286" s="49">
        <f>S286/T286</f>
        <v>738.29988644800619</v>
      </c>
      <c r="V286" s="55">
        <f>SUM(S286-X286)/ABS(X286)</f>
        <v>-0.24235091419669685</v>
      </c>
      <c r="W286" s="55">
        <f>SUM(S286-AC286)/ABS(AC286)</f>
        <v>-0.38838468525767927</v>
      </c>
      <c r="X286" s="47">
        <f>SUM(X282:X285)</f>
        <v>1784979.65</v>
      </c>
      <c r="Y286" s="54">
        <f>SUM(Y282:Y285)</f>
        <v>1691.721111111111</v>
      </c>
      <c r="Z286" s="49">
        <f>X286/Y286</f>
        <v>1055.1264261445774</v>
      </c>
      <c r="AA286" s="55">
        <f>SUM(X286-AC286)/ABS(AC286)</f>
        <v>-0.19274592129435361</v>
      </c>
      <c r="AB286" s="55">
        <f>SUM(X286-AH286)/ABS(AH286)</f>
        <v>-0.3222721174004225</v>
      </c>
      <c r="AC286" s="47">
        <f>SUM(AC282:AC285)</f>
        <v>2211174.52</v>
      </c>
      <c r="AD286" s="54">
        <f>SUM(AD282:AD285)</f>
        <v>1746.5250000000001</v>
      </c>
      <c r="AE286" s="49">
        <f>AC286/AD286</f>
        <v>1266.0422954151816</v>
      </c>
      <c r="AF286" s="55">
        <f>SUM(AC286-AH286)/ABS(AH286)</f>
        <v>-0.16045282337099068</v>
      </c>
      <c r="AG286" s="55">
        <f>SUM(AC286-AM286)/ABS(AM286)</f>
        <v>0.20092496402166687</v>
      </c>
      <c r="AH286" s="47">
        <f>SUM(AH282:AH285)</f>
        <v>2633770.42</v>
      </c>
      <c r="AI286" s="54">
        <f>SUM(AI282:AI285)</f>
        <v>1631.9099999999999</v>
      </c>
      <c r="AJ286" s="49">
        <f>AH286/AI286</f>
        <v>1613.918917097144</v>
      </c>
      <c r="AK286" s="55">
        <f>SUM(AH286-AM286)/ABS(AM286)</f>
        <v>0.4304436932819895</v>
      </c>
      <c r="AL286" s="56">
        <f>SUM(AH286-AR286)/ABS(AR286)</f>
        <v>0.74087468163143855</v>
      </c>
      <c r="AM286" s="47">
        <f>SUM(AM282:AM285)</f>
        <v>1841226.21</v>
      </c>
      <c r="AN286" s="54">
        <f>SUM(AN282:AN285)</f>
        <v>1561.6811111111112</v>
      </c>
      <c r="AO286" s="49">
        <f>AM286/AN286</f>
        <v>1179.0026766027777</v>
      </c>
      <c r="AP286" s="55">
        <f>SUM(AM286-AR286)/ABS(AR286)</f>
        <v>0.2170172721983909</v>
      </c>
      <c r="AQ286" s="56">
        <f>SUM(AM286-AW286)/ABS(AW286)</f>
        <v>0.15061542769723257</v>
      </c>
      <c r="AR286" s="47">
        <f>SUM(AR282:AR285)</f>
        <v>1512900.6400000001</v>
      </c>
      <c r="AS286" s="54">
        <f>SUM(AS282:AS285)</f>
        <v>1586.83</v>
      </c>
      <c r="AT286" s="81">
        <f>AR286/AS286</f>
        <v>953.41066150753397</v>
      </c>
      <c r="AU286" s="55">
        <f>SUM(AR286-AW286)/ABS(AW286)</f>
        <v>-5.456113567000706E-2</v>
      </c>
      <c r="AV286" s="56">
        <f>SUM(AR286-BA286)/ABS(BA286)</f>
        <v>-1.2329096741165295E-2</v>
      </c>
      <c r="AW286" s="47">
        <f>SUM(AW282:AW285)</f>
        <v>1600209.91</v>
      </c>
      <c r="AX286" s="54">
        <f>SUM(AX282:AX285)</f>
        <v>1633.6399999999999</v>
      </c>
      <c r="AY286" s="81">
        <f>AW286/AX286</f>
        <v>979.53644009696143</v>
      </c>
      <c r="AZ286" s="56">
        <f>SUM(AW286-BA286)/ABS(BA286)</f>
        <v>4.4669243588553426E-2</v>
      </c>
      <c r="BA286" s="47">
        <f>SUM(BA282:BA285)</f>
        <v>1531786.1800000002</v>
      </c>
    </row>
    <row r="287" spans="1:60" ht="4.5" customHeight="1">
      <c r="A287" s="62"/>
      <c r="C287" s="63"/>
      <c r="D287" s="64"/>
      <c r="E287" s="65"/>
      <c r="F287" s="66"/>
      <c r="G287" s="65"/>
      <c r="H287" s="65"/>
      <c r="I287" s="64"/>
      <c r="J287" s="65"/>
      <c r="K287" s="66"/>
      <c r="L287" s="65"/>
      <c r="M287" s="65"/>
      <c r="N287" s="64"/>
      <c r="O287" s="65"/>
      <c r="P287" s="66"/>
      <c r="Q287" s="65"/>
      <c r="R287" s="67"/>
      <c r="S287" s="64"/>
      <c r="T287" s="65"/>
      <c r="U287" s="66"/>
      <c r="V287" s="65"/>
      <c r="W287" s="65"/>
      <c r="X287" s="64"/>
      <c r="Y287" s="65"/>
      <c r="Z287" s="66"/>
      <c r="AA287" s="65"/>
      <c r="AB287" s="65"/>
      <c r="AC287" s="64"/>
      <c r="AD287" s="65"/>
      <c r="AE287" s="66"/>
      <c r="AF287" s="65"/>
      <c r="AG287" s="65"/>
      <c r="AH287" s="64"/>
      <c r="AI287" s="65"/>
      <c r="AJ287" s="66"/>
      <c r="AK287" s="65"/>
      <c r="AL287" s="67"/>
      <c r="AM287" s="64"/>
      <c r="AN287" s="65"/>
      <c r="AO287" s="66"/>
      <c r="AP287" s="65"/>
      <c r="AQ287" s="67"/>
      <c r="AR287" s="64"/>
      <c r="AS287" s="65"/>
      <c r="AT287" s="66"/>
      <c r="AU287" s="65"/>
      <c r="AV287" s="67"/>
      <c r="AW287" s="64"/>
      <c r="AX287" s="65"/>
      <c r="AY287" s="66"/>
      <c r="AZ287" s="68"/>
      <c r="BA287" s="64"/>
    </row>
    <row r="288" spans="1:60" ht="12.75">
      <c r="A288" s="80" t="s">
        <v>465</v>
      </c>
      <c r="B288" s="73"/>
      <c r="D288" s="83"/>
      <c r="E288" s="84"/>
      <c r="F288" s="85"/>
      <c r="G288" s="84"/>
      <c r="H288" s="84"/>
      <c r="I288" s="83"/>
      <c r="J288" s="84"/>
      <c r="K288" s="85"/>
      <c r="L288" s="84"/>
      <c r="M288" s="84"/>
      <c r="N288" s="83"/>
      <c r="O288" s="84"/>
      <c r="P288" s="85"/>
      <c r="Q288" s="84"/>
      <c r="R288" s="86"/>
      <c r="S288" s="83"/>
      <c r="T288" s="84"/>
      <c r="U288" s="85"/>
      <c r="V288" s="84"/>
      <c r="W288" s="84"/>
      <c r="X288" s="83"/>
      <c r="Y288" s="84"/>
      <c r="Z288" s="85"/>
      <c r="AA288" s="84"/>
      <c r="AB288" s="84"/>
      <c r="AC288" s="83"/>
      <c r="AD288" s="84"/>
      <c r="AE288" s="85"/>
      <c r="AF288" s="84"/>
      <c r="AG288" s="84"/>
      <c r="AH288" s="83"/>
      <c r="AI288" s="84"/>
      <c r="AJ288" s="85"/>
      <c r="AK288" s="84"/>
      <c r="AL288" s="86"/>
      <c r="AM288" s="83"/>
      <c r="AN288" s="84"/>
      <c r="AO288" s="85"/>
      <c r="AP288" s="84"/>
      <c r="AQ288" s="86"/>
      <c r="AR288" s="83"/>
      <c r="AS288" s="84"/>
      <c r="AT288" s="85"/>
      <c r="AU288" s="84"/>
      <c r="AV288" s="86"/>
      <c r="AW288" s="83"/>
      <c r="AX288" s="84"/>
      <c r="AY288" s="85"/>
      <c r="AZ288" s="87"/>
      <c r="BA288" s="83"/>
      <c r="BB288" s="84"/>
      <c r="BC288" s="84"/>
      <c r="BD288" s="84"/>
      <c r="BE288" s="84"/>
      <c r="BF288" s="84"/>
      <c r="BG288" s="84"/>
      <c r="BH288" s="84"/>
    </row>
    <row r="289" spans="1:56">
      <c r="A289" s="62"/>
      <c r="B289" s="73" t="s">
        <v>466</v>
      </c>
      <c r="C289" s="73" t="s">
        <v>467</v>
      </c>
      <c r="D289" s="74">
        <v>2137876.67</v>
      </c>
      <c r="E289" s="75">
        <v>530.43999999999994</v>
      </c>
      <c r="F289" s="76">
        <f t="shared" ref="F289:F296" si="615">D289/E289</f>
        <v>4030.3835872106179</v>
      </c>
      <c r="G289" s="77">
        <f t="shared" ref="G289:G296" si="616">SUM(D289-I289)/ABS(I289)</f>
        <v>0.24992750674603678</v>
      </c>
      <c r="H289" s="77">
        <f t="shared" ref="H289:H296" si="617">SUM(D289-N289)/ABS(N289)</f>
        <v>0.47925527170774923</v>
      </c>
      <c r="I289" s="74">
        <v>1710400.53</v>
      </c>
      <c r="J289" s="75">
        <v>516.84</v>
      </c>
      <c r="K289" s="76">
        <f t="shared" ref="K289:K296" si="618">I289/J289</f>
        <v>3309.3424077083814</v>
      </c>
      <c r="L289" s="77">
        <f t="shared" ref="L289:L296" si="619">SUM(I289-N289)/ABS(N289)</f>
        <v>0.18347285240463773</v>
      </c>
      <c r="M289" s="77">
        <f t="shared" ref="M289:M296" si="620">SUM(I289-S289)/ABS(S289)</f>
        <v>0.12530783038145071</v>
      </c>
      <c r="N289" s="74">
        <v>1445238.5</v>
      </c>
      <c r="O289" s="75">
        <v>533.27</v>
      </c>
      <c r="P289" s="76">
        <f t="shared" ref="P289:P296" si="621">N289/O289</f>
        <v>2710.1440171020308</v>
      </c>
      <c r="Q289" s="77">
        <f t="shared" ref="Q289:Q296" si="622">SUM(N289-S289)/ABS(S289)</f>
        <v>-4.9147745049668436E-2</v>
      </c>
      <c r="R289" s="78">
        <f t="shared" ref="R289:R296" si="623">SUM(N289-X289)/ABS(X289)</f>
        <v>4.7003291184411405E-2</v>
      </c>
      <c r="S289" s="74">
        <v>1519940.13</v>
      </c>
      <c r="T289" s="75">
        <v>529.60000000000014</v>
      </c>
      <c r="U289" s="76">
        <v>2869.977586858005</v>
      </c>
      <c r="V289" s="77">
        <v>0.10112090046955019</v>
      </c>
      <c r="W289" s="77">
        <v>0.18526206591673519</v>
      </c>
      <c r="X289" s="74">
        <v>1380357.17</v>
      </c>
      <c r="Y289" s="75">
        <v>549.40166666666676</v>
      </c>
      <c r="Z289" s="76">
        <v>2512.4735757991266</v>
      </c>
      <c r="AA289" s="77">
        <v>7.6414102585197277E-2</v>
      </c>
      <c r="AB289" s="77">
        <v>3.8322604431592154E-2</v>
      </c>
      <c r="AC289" s="74">
        <v>1282366.3</v>
      </c>
      <c r="AD289" s="75">
        <v>586.89944444444438</v>
      </c>
      <c r="AE289" s="76">
        <v>2184.9846888403185</v>
      </c>
      <c r="AF289" s="77">
        <v>-3.5387401616275481E-2</v>
      </c>
      <c r="AG289" s="77">
        <v>4.417728596437244E-2</v>
      </c>
      <c r="AH289" s="74">
        <v>1329410.69</v>
      </c>
      <c r="AI289" s="75">
        <v>625.80000000000007</v>
      </c>
      <c r="AJ289" s="76">
        <f t="shared" ref="AJ289:AJ296" si="624">AH289/AI289</f>
        <v>2124.3379514221792</v>
      </c>
      <c r="AK289" s="77">
        <f t="shared" ref="AK289:AK296" si="625">SUM(AH289-AM289)/ABS(AM289)</f>
        <v>8.2483566681550796E-2</v>
      </c>
      <c r="AL289" s="78">
        <f t="shared" ref="AL289:AL296" si="626">SUM(AH289-AR289)/ABS(AR289)</f>
        <v>0.4936136620127316</v>
      </c>
      <c r="AM289" s="74">
        <v>1228111.6599999999</v>
      </c>
      <c r="AN289" s="75">
        <v>692.11222222222216</v>
      </c>
      <c r="AO289" s="76">
        <f t="shared" ref="AO289:AO296" si="627">AM289/AN289</f>
        <v>1774.4400699308558</v>
      </c>
      <c r="AP289" s="77">
        <f t="shared" ref="AP289:AP296" si="628">SUM(AM289-AR289)/ABS(AR289)</f>
        <v>0.37980262055297198</v>
      </c>
      <c r="AQ289" s="78">
        <f t="shared" ref="AQ289:AQ296" si="629">SUM(AM289-AW289)/ABS(AW289)</f>
        <v>0.76847390042568375</v>
      </c>
      <c r="AR289" s="74">
        <v>890063.29</v>
      </c>
      <c r="AS289" s="75">
        <v>700.3900000000001</v>
      </c>
      <c r="AT289" s="79">
        <f t="shared" ref="AT289:AT296" si="630">AR289/AS289</f>
        <v>1270.81096246377</v>
      </c>
      <c r="AU289" s="77">
        <f t="shared" ref="AU289:AU296" si="631">SUM(AR289-AW289)/ABS(AW289)</f>
        <v>0.28168614415078241</v>
      </c>
      <c r="AV289" s="78">
        <f t="shared" ref="AV289:AV296" si="632">SUM(AR289-BA289)/ABS(BA289)</f>
        <v>1.5277728235691181</v>
      </c>
      <c r="AW289" s="74">
        <v>694447.15</v>
      </c>
      <c r="AX289" s="75">
        <v>748.61</v>
      </c>
      <c r="AY289" s="79">
        <f t="shared" ref="AY289:AY295" si="633">AW289/AX289</f>
        <v>927.64877573102149</v>
      </c>
      <c r="AZ289" s="78">
        <f t="shared" ref="AZ289:AZ296" si="634">SUM(AW289-BA289)/ABS(BA289)</f>
        <v>0.97222450683819006</v>
      </c>
      <c r="BA289" s="74">
        <v>352113.64</v>
      </c>
    </row>
    <row r="290" spans="1:56">
      <c r="A290" s="62"/>
      <c r="B290" s="73" t="s">
        <v>468</v>
      </c>
      <c r="C290" s="73" t="s">
        <v>469</v>
      </c>
      <c r="D290" s="74">
        <v>3182072.9</v>
      </c>
      <c r="E290" s="75">
        <v>3685.41</v>
      </c>
      <c r="F290" s="76">
        <f t="shared" si="615"/>
        <v>863.42439511479051</v>
      </c>
      <c r="G290" s="77">
        <f t="shared" si="616"/>
        <v>-2.1432517152123645E-2</v>
      </c>
      <c r="H290" s="77">
        <f t="shared" si="617"/>
        <v>1.2200454575744401E-2</v>
      </c>
      <c r="I290" s="74">
        <v>3251766.44</v>
      </c>
      <c r="J290" s="75">
        <v>3694.42</v>
      </c>
      <c r="K290" s="76">
        <f t="shared" si="618"/>
        <v>880.18320602422023</v>
      </c>
      <c r="L290" s="77">
        <f t="shared" si="619"/>
        <v>3.4369598742426712E-2</v>
      </c>
      <c r="M290" s="77">
        <f t="shared" si="620"/>
        <v>0.46391518960805583</v>
      </c>
      <c r="N290" s="74">
        <v>3143718.11</v>
      </c>
      <c r="O290" s="75">
        <v>3694.5800000000004</v>
      </c>
      <c r="P290" s="76">
        <f t="shared" si="621"/>
        <v>850.89999675199874</v>
      </c>
      <c r="Q290" s="77">
        <f t="shared" si="622"/>
        <v>0.41527283031893542</v>
      </c>
      <c r="R290" s="78">
        <f t="shared" si="623"/>
        <v>0.57480272349483819</v>
      </c>
      <c r="S290" s="74">
        <v>2221280.62</v>
      </c>
      <c r="T290" s="75">
        <v>3703.2700000000004</v>
      </c>
      <c r="U290" s="76">
        <v>599.81600585428555</v>
      </c>
      <c r="V290" s="77">
        <v>0.11272024005431676</v>
      </c>
      <c r="W290" s="77">
        <v>-0.20316769451146521</v>
      </c>
      <c r="X290" s="74">
        <v>1996261.54</v>
      </c>
      <c r="Y290" s="75">
        <v>3704.3715555555559</v>
      </c>
      <c r="Z290" s="76">
        <v>538.8934425344421</v>
      </c>
      <c r="AA290" s="77">
        <v>-0.28388800993712682</v>
      </c>
      <c r="AB290" s="77">
        <v>-0.51457624104039978</v>
      </c>
      <c r="AC290" s="74">
        <v>2787638.76</v>
      </c>
      <c r="AD290" s="75">
        <v>3767.3461111111114</v>
      </c>
      <c r="AE290" s="76">
        <v>739.94761239971012</v>
      </c>
      <c r="AF290" s="77">
        <v>-0.32213988077900912</v>
      </c>
      <c r="AG290" s="77">
        <v>0.19100272755314709</v>
      </c>
      <c r="AH290" s="74">
        <v>4112410.04</v>
      </c>
      <c r="AI290" s="75">
        <v>3844.89</v>
      </c>
      <c r="AJ290" s="76">
        <f t="shared" si="624"/>
        <v>1069.578073755036</v>
      </c>
      <c r="AK290" s="77">
        <f t="shared" si="625"/>
        <v>0.75700368524684569</v>
      </c>
      <c r="AL290" s="78">
        <f t="shared" si="626"/>
        <v>1.1861710759428068</v>
      </c>
      <c r="AM290" s="74">
        <v>2340581.34</v>
      </c>
      <c r="AN290" s="75">
        <v>3804.6444444444442</v>
      </c>
      <c r="AO290" s="76">
        <f t="shared" si="627"/>
        <v>615.19055832345259</v>
      </c>
      <c r="AP290" s="77">
        <f t="shared" si="628"/>
        <v>0.2442609507877421</v>
      </c>
      <c r="AQ290" s="78">
        <f t="shared" si="629"/>
        <v>0.36452774974340557</v>
      </c>
      <c r="AR290" s="74">
        <v>1881101.66</v>
      </c>
      <c r="AS290" s="75">
        <v>3835.7799999999997</v>
      </c>
      <c r="AT290" s="79">
        <f t="shared" si="630"/>
        <v>490.40916319496949</v>
      </c>
      <c r="AU290" s="77">
        <f t="shared" si="631"/>
        <v>9.6657215578068667E-2</v>
      </c>
      <c r="AV290" s="78">
        <f t="shared" si="632"/>
        <v>0.62933883080598807</v>
      </c>
      <c r="AW290" s="74">
        <v>1715305.05</v>
      </c>
      <c r="AX290" s="75">
        <v>3832</v>
      </c>
      <c r="AY290" s="79">
        <f t="shared" si="633"/>
        <v>447.62657881002087</v>
      </c>
      <c r="AZ290" s="78">
        <f t="shared" si="634"/>
        <v>0.48573210266722489</v>
      </c>
      <c r="BA290" s="74">
        <v>1154518.3999999999</v>
      </c>
    </row>
    <row r="291" spans="1:56">
      <c r="A291" s="62"/>
      <c r="B291" s="73" t="s">
        <v>470</v>
      </c>
      <c r="C291" s="73" t="s">
        <v>471</v>
      </c>
      <c r="D291" s="74">
        <v>6865532</v>
      </c>
      <c r="E291" s="75">
        <v>4238.8999999999996</v>
      </c>
      <c r="F291" s="76">
        <f t="shared" si="615"/>
        <v>1619.6494373540306</v>
      </c>
      <c r="G291" s="77">
        <f t="shared" si="616"/>
        <v>0.30913799287254479</v>
      </c>
      <c r="H291" s="77">
        <f t="shared" si="617"/>
        <v>0.96516585370062036</v>
      </c>
      <c r="I291" s="74">
        <v>5244314.99</v>
      </c>
      <c r="J291" s="75">
        <v>4234.5499999999993</v>
      </c>
      <c r="K291" s="76">
        <f t="shared" si="618"/>
        <v>1238.458629606452</v>
      </c>
      <c r="L291" s="77">
        <f t="shared" si="619"/>
        <v>0.50111437021898819</v>
      </c>
      <c r="M291" s="77">
        <f t="shared" si="620"/>
        <v>1.566973419186878</v>
      </c>
      <c r="N291" s="74">
        <v>3493614.54</v>
      </c>
      <c r="O291" s="75">
        <v>4199.8100000000004</v>
      </c>
      <c r="P291" s="76">
        <f t="shared" si="621"/>
        <v>831.8506170517237</v>
      </c>
      <c r="Q291" s="77">
        <f t="shared" si="622"/>
        <v>0.71004519716402315</v>
      </c>
      <c r="R291" s="78">
        <f t="shared" si="623"/>
        <v>0.93900428304149786</v>
      </c>
      <c r="S291" s="74">
        <v>2042995.44</v>
      </c>
      <c r="T291" s="75">
        <v>4078.27</v>
      </c>
      <c r="U291" s="76">
        <v>500.94658764623233</v>
      </c>
      <c r="V291" s="77">
        <v>0.1338906633913452</v>
      </c>
      <c r="W291" s="77">
        <v>-0.25707284593372842</v>
      </c>
      <c r="X291" s="74">
        <v>1801757</v>
      </c>
      <c r="Y291" s="75">
        <v>4001.3028888888898</v>
      </c>
      <c r="Z291" s="76">
        <v>450.29257970028976</v>
      </c>
      <c r="AA291" s="77">
        <v>-0.34479824373519735</v>
      </c>
      <c r="AB291" s="77">
        <v>-0.48056072032177727</v>
      </c>
      <c r="AC291" s="74">
        <v>2749927</v>
      </c>
      <c r="AD291" s="75">
        <v>4059.6972222222212</v>
      </c>
      <c r="AE291" s="76">
        <v>677.37243677860499</v>
      </c>
      <c r="AF291" s="77">
        <v>-0.2072071316788579</v>
      </c>
      <c r="AG291" s="77">
        <v>-0.12970853158677298</v>
      </c>
      <c r="AH291" s="74">
        <v>3468657.59</v>
      </c>
      <c r="AI291" s="75">
        <v>4128.26</v>
      </c>
      <c r="AJ291" s="76">
        <f t="shared" si="624"/>
        <v>840.22265797212378</v>
      </c>
      <c r="AK291" s="77">
        <f t="shared" si="625"/>
        <v>9.7753906712354552E-2</v>
      </c>
      <c r="AL291" s="78">
        <f t="shared" si="626"/>
        <v>0.39417528174053751</v>
      </c>
      <c r="AM291" s="74">
        <v>3159777.04</v>
      </c>
      <c r="AN291" s="75">
        <v>4181.5666666666666</v>
      </c>
      <c r="AO291" s="76">
        <f t="shared" si="627"/>
        <v>755.64430556330569</v>
      </c>
      <c r="AP291" s="77">
        <f t="shared" si="628"/>
        <v>0.27002534285296287</v>
      </c>
      <c r="AQ291" s="78">
        <f t="shared" si="629"/>
        <v>1.4295663534709027</v>
      </c>
      <c r="AR291" s="74">
        <v>2487963.77</v>
      </c>
      <c r="AS291" s="75">
        <v>4291.45</v>
      </c>
      <c r="AT291" s="79">
        <f t="shared" si="630"/>
        <v>579.74898227871699</v>
      </c>
      <c r="AU291" s="77">
        <f t="shared" si="631"/>
        <v>0.91300619876857492</v>
      </c>
      <c r="AV291" s="78">
        <f t="shared" si="632"/>
        <v>2.2684647960196034</v>
      </c>
      <c r="AW291" s="74">
        <v>1300551.8600000001</v>
      </c>
      <c r="AX291" s="75">
        <v>4287.3900000000003</v>
      </c>
      <c r="AY291" s="79">
        <f t="shared" si="633"/>
        <v>303.34349336076264</v>
      </c>
      <c r="AZ291" s="78">
        <f t="shared" si="634"/>
        <v>0.70854898333500083</v>
      </c>
      <c r="BA291" s="74">
        <v>761202.56</v>
      </c>
    </row>
    <row r="292" spans="1:56">
      <c r="A292" s="62"/>
      <c r="B292" s="73" t="s">
        <v>472</v>
      </c>
      <c r="C292" s="73" t="s">
        <v>473</v>
      </c>
      <c r="D292" s="74">
        <v>4011333.77</v>
      </c>
      <c r="E292" s="75">
        <v>2749.3999999999996</v>
      </c>
      <c r="F292" s="76">
        <f t="shared" si="615"/>
        <v>1458.9851494871609</v>
      </c>
      <c r="G292" s="77">
        <f t="shared" si="616"/>
        <v>0.24733659590488785</v>
      </c>
      <c r="H292" s="77">
        <f t="shared" si="617"/>
        <v>0.41227196086503515</v>
      </c>
      <c r="I292" s="74">
        <v>3215919.25</v>
      </c>
      <c r="J292" s="75">
        <v>2688.78</v>
      </c>
      <c r="K292" s="76">
        <f t="shared" si="618"/>
        <v>1196.0514620013537</v>
      </c>
      <c r="L292" s="77">
        <f t="shared" si="619"/>
        <v>0.13223003758700266</v>
      </c>
      <c r="M292" s="77">
        <f t="shared" si="620"/>
        <v>-0.15310537997127416</v>
      </c>
      <c r="N292" s="74">
        <v>2840340.87</v>
      </c>
      <c r="O292" s="75">
        <v>2654.34</v>
      </c>
      <c r="P292" s="76">
        <f t="shared" si="621"/>
        <v>1070.0742444449468</v>
      </c>
      <c r="Q292" s="77">
        <f t="shared" si="622"/>
        <v>-0.25201187752126841</v>
      </c>
      <c r="R292" s="78">
        <f t="shared" si="623"/>
        <v>-0.32301330030791059</v>
      </c>
      <c r="S292" s="74">
        <v>3797307.45</v>
      </c>
      <c r="T292" s="75">
        <v>2590.1199999999994</v>
      </c>
      <c r="U292" s="76">
        <v>1466.0739463808632</v>
      </c>
      <c r="V292" s="77">
        <v>-9.4923195506571786E-2</v>
      </c>
      <c r="W292" s="77">
        <v>-8.4135384605885516E-2</v>
      </c>
      <c r="X292" s="74">
        <v>4195563.7699999996</v>
      </c>
      <c r="Y292" s="75">
        <v>2646.9271111111116</v>
      </c>
      <c r="Z292" s="76">
        <v>1585.0696274892173</v>
      </c>
      <c r="AA292" s="77">
        <v>1.1919221492726482E-2</v>
      </c>
      <c r="AB292" s="77">
        <v>-2.7142944602892129E-3</v>
      </c>
      <c r="AC292" s="74">
        <v>4146144.95</v>
      </c>
      <c r="AD292" s="75">
        <v>2673.5644444444456</v>
      </c>
      <c r="AE292" s="76">
        <v>1550.7929717630391</v>
      </c>
      <c r="AF292" s="77">
        <v>-1.4461150299555683E-2</v>
      </c>
      <c r="AG292" s="77">
        <v>0.48938212383861324</v>
      </c>
      <c r="AH292" s="74">
        <v>4206982.76</v>
      </c>
      <c r="AI292" s="75">
        <v>2697.89</v>
      </c>
      <c r="AJ292" s="76">
        <f t="shared" si="624"/>
        <v>1559.3603742183707</v>
      </c>
      <c r="AK292" s="77">
        <f t="shared" si="625"/>
        <v>0.51123633968494764</v>
      </c>
      <c r="AL292" s="78">
        <f t="shared" si="626"/>
        <v>0.89613883344752132</v>
      </c>
      <c r="AM292" s="74">
        <v>2783802.01</v>
      </c>
      <c r="AN292" s="75">
        <v>2709.1666666666665</v>
      </c>
      <c r="AO292" s="76">
        <f t="shared" si="627"/>
        <v>1027.549188557367</v>
      </c>
      <c r="AP292" s="77">
        <f t="shared" si="628"/>
        <v>0.25469377863347009</v>
      </c>
      <c r="AQ292" s="78">
        <f t="shared" si="629"/>
        <v>0.44184188035188487</v>
      </c>
      <c r="AR292" s="74">
        <v>2218710.2999999998</v>
      </c>
      <c r="AS292" s="75">
        <v>2834.29</v>
      </c>
      <c r="AT292" s="79">
        <f t="shared" si="630"/>
        <v>782.80991006566012</v>
      </c>
      <c r="AU292" s="77">
        <f t="shared" si="631"/>
        <v>0.14915838821026448</v>
      </c>
      <c r="AV292" s="78">
        <f t="shared" si="632"/>
        <v>0.38206558987353206</v>
      </c>
      <c r="AW292" s="74">
        <v>1930726.28</v>
      </c>
      <c r="AX292" s="75">
        <v>2888.26</v>
      </c>
      <c r="AY292" s="79">
        <f t="shared" si="633"/>
        <v>668.47384930719534</v>
      </c>
      <c r="AZ292" s="78">
        <f t="shared" si="634"/>
        <v>0.2026763273477076</v>
      </c>
      <c r="BA292" s="74">
        <v>1605358.18</v>
      </c>
    </row>
    <row r="293" spans="1:56">
      <c r="A293" s="62"/>
      <c r="B293" s="73" t="s">
        <v>474</v>
      </c>
      <c r="C293" s="73" t="s">
        <v>475</v>
      </c>
      <c r="D293" s="74">
        <v>1393034.04</v>
      </c>
      <c r="E293" s="75">
        <v>617.65</v>
      </c>
      <c r="F293" s="76">
        <f t="shared" si="615"/>
        <v>2255.3777058204487</v>
      </c>
      <c r="G293" s="77">
        <f t="shared" si="616"/>
        <v>0.13138601137675457</v>
      </c>
      <c r="H293" s="77">
        <f t="shared" si="617"/>
        <v>0.5546058592924128</v>
      </c>
      <c r="I293" s="74">
        <v>1231263.27</v>
      </c>
      <c r="J293" s="75">
        <v>601.81000000000006</v>
      </c>
      <c r="K293" s="76">
        <f t="shared" si="618"/>
        <v>2045.9335504561238</v>
      </c>
      <c r="L293" s="77">
        <f t="shared" si="619"/>
        <v>0.3740720175607023</v>
      </c>
      <c r="M293" s="77">
        <f t="shared" si="620"/>
        <v>1.231892419177453</v>
      </c>
      <c r="N293" s="74">
        <v>896068.95</v>
      </c>
      <c r="O293" s="75">
        <v>613.62000000000012</v>
      </c>
      <c r="P293" s="76">
        <f t="shared" si="621"/>
        <v>1460.2994524298422</v>
      </c>
      <c r="Q293" s="77">
        <f t="shared" si="622"/>
        <v>0.62429071449950757</v>
      </c>
      <c r="R293" s="78">
        <f t="shared" si="623"/>
        <v>-0.32463033987586293</v>
      </c>
      <c r="S293" s="74">
        <v>551667.84</v>
      </c>
      <c r="T293" s="75">
        <v>608.41</v>
      </c>
      <c r="U293" s="76">
        <v>906.73697013527067</v>
      </c>
      <c r="V293" s="77">
        <v>-0.5842064144704302</v>
      </c>
      <c r="W293" s="77">
        <v>-0.67817615194452685</v>
      </c>
      <c r="X293" s="74">
        <v>1326782.95</v>
      </c>
      <c r="Y293" s="75">
        <v>604.0867777777778</v>
      </c>
      <c r="Z293" s="76">
        <v>2196.3449603726908</v>
      </c>
      <c r="AA293" s="77">
        <v>-0.2260009310976101</v>
      </c>
      <c r="AB293" s="77">
        <v>-0.1952099271658051</v>
      </c>
      <c r="AC293" s="74">
        <v>1714191.92</v>
      </c>
      <c r="AD293" s="75">
        <v>611.44555555555564</v>
      </c>
      <c r="AE293" s="76">
        <v>2803.507040692275</v>
      </c>
      <c r="AF293" s="77">
        <v>3.9781706682761014E-2</v>
      </c>
      <c r="AG293" s="77">
        <v>6.2174466652930499E-2</v>
      </c>
      <c r="AH293" s="74">
        <v>1648607.5</v>
      </c>
      <c r="AI293" s="75">
        <v>631.93000000000006</v>
      </c>
      <c r="AJ293" s="76">
        <f t="shared" si="624"/>
        <v>2608.8451252512141</v>
      </c>
      <c r="AK293" s="77">
        <f t="shared" si="625"/>
        <v>2.1536020326429491E-2</v>
      </c>
      <c r="AL293" s="78">
        <f t="shared" si="626"/>
        <v>0.19020888922878196</v>
      </c>
      <c r="AM293" s="74">
        <v>1613851.56</v>
      </c>
      <c r="AN293" s="75">
        <v>615.93666666666672</v>
      </c>
      <c r="AO293" s="76">
        <f t="shared" si="627"/>
        <v>2620.1582846721253</v>
      </c>
      <c r="AP293" s="77">
        <f t="shared" si="628"/>
        <v>0.16511690781931845</v>
      </c>
      <c r="AQ293" s="78">
        <f t="shared" si="629"/>
        <v>0.77037008547944286</v>
      </c>
      <c r="AR293" s="74">
        <v>1385141.31</v>
      </c>
      <c r="AS293" s="75">
        <v>634.78</v>
      </c>
      <c r="AT293" s="79">
        <f t="shared" si="630"/>
        <v>2182.0808941680584</v>
      </c>
      <c r="AU293" s="77">
        <f t="shared" si="631"/>
        <v>0.51947849490309217</v>
      </c>
      <c r="AV293" s="78">
        <f t="shared" si="632"/>
        <v>0.65693805520079251</v>
      </c>
      <c r="AW293" s="74">
        <v>911589.94</v>
      </c>
      <c r="AX293" s="75">
        <v>632.25</v>
      </c>
      <c r="AY293" s="79">
        <f t="shared" si="633"/>
        <v>1441.8188058521155</v>
      </c>
      <c r="AZ293" s="78">
        <f t="shared" si="634"/>
        <v>9.0464959365197883E-2</v>
      </c>
      <c r="BA293" s="74">
        <v>835964.45</v>
      </c>
    </row>
    <row r="294" spans="1:56">
      <c r="A294" s="62"/>
      <c r="B294" s="73" t="s">
        <v>476</v>
      </c>
      <c r="C294" s="73" t="s">
        <v>477</v>
      </c>
      <c r="D294" s="74">
        <v>811443.58</v>
      </c>
      <c r="E294" s="75">
        <v>419.33</v>
      </c>
      <c r="F294" s="76">
        <f t="shared" si="615"/>
        <v>1935.0954618081225</v>
      </c>
      <c r="G294" s="77">
        <f t="shared" si="616"/>
        <v>6.9272260021029514E-2</v>
      </c>
      <c r="H294" s="77">
        <f t="shared" si="617"/>
        <v>-1.906573168689012E-2</v>
      </c>
      <c r="I294" s="74">
        <v>758874.62</v>
      </c>
      <c r="J294" s="75">
        <v>424.33</v>
      </c>
      <c r="K294" s="76">
        <f t="shared" si="618"/>
        <v>1788.4067117573586</v>
      </c>
      <c r="L294" s="77">
        <f t="shared" si="619"/>
        <v>-8.261505980355488E-2</v>
      </c>
      <c r="M294" s="77">
        <f t="shared" si="620"/>
        <v>0.13150697913705095</v>
      </c>
      <c r="N294" s="74">
        <v>827215.04</v>
      </c>
      <c r="O294" s="75">
        <v>424.08000000000004</v>
      </c>
      <c r="P294" s="76">
        <f t="shared" si="621"/>
        <v>1950.6108281456327</v>
      </c>
      <c r="Q294" s="77">
        <f t="shared" si="622"/>
        <v>0.23340478959111166</v>
      </c>
      <c r="R294" s="78">
        <f t="shared" si="623"/>
        <v>0.68466753745613607</v>
      </c>
      <c r="S294" s="74">
        <v>670676.04</v>
      </c>
      <c r="T294" s="75">
        <v>420.56</v>
      </c>
      <c r="U294" s="76">
        <v>1594.7214190603006</v>
      </c>
      <c r="V294" s="77">
        <v>0.36586751703357934</v>
      </c>
      <c r="W294" s="77">
        <v>1.7504140736994593</v>
      </c>
      <c r="X294" s="74">
        <v>491025.69</v>
      </c>
      <c r="Y294" s="75">
        <v>421.09000000000003</v>
      </c>
      <c r="Z294" s="76">
        <v>1166.0825239260014</v>
      </c>
      <c r="AA294" s="77">
        <v>1.0136755866871101</v>
      </c>
      <c r="AB294" s="77">
        <v>1.8337531512312242</v>
      </c>
      <c r="AC294" s="74">
        <v>243845.48</v>
      </c>
      <c r="AD294" s="75">
        <v>401.64166666666665</v>
      </c>
      <c r="AE294" s="76">
        <v>607.12197024711088</v>
      </c>
      <c r="AF294" s="77">
        <v>0.4072540631499148</v>
      </c>
      <c r="AG294" s="77">
        <v>1.0706155399838306</v>
      </c>
      <c r="AH294" s="74">
        <v>173277.51</v>
      </c>
      <c r="AI294" s="75">
        <v>404.64000000000004</v>
      </c>
      <c r="AJ294" s="76">
        <f t="shared" si="624"/>
        <v>428.2263493475682</v>
      </c>
      <c r="AK294" s="77">
        <f t="shared" si="625"/>
        <v>0.47138714621941574</v>
      </c>
      <c r="AL294" s="78">
        <f t="shared" si="626"/>
        <v>0.19919032727819327</v>
      </c>
      <c r="AM294" s="74">
        <v>117764.73</v>
      </c>
      <c r="AN294" s="75">
        <v>406.64</v>
      </c>
      <c r="AO294" s="76">
        <f t="shared" si="627"/>
        <v>289.60439209128469</v>
      </c>
      <c r="AP294" s="77">
        <f t="shared" si="628"/>
        <v>-0.18499333750509195</v>
      </c>
      <c r="AQ294" s="78">
        <f t="shared" si="629"/>
        <v>-0.33464494993426952</v>
      </c>
      <c r="AR294" s="74">
        <v>144495.42000000001</v>
      </c>
      <c r="AS294" s="75">
        <v>408.90999999999997</v>
      </c>
      <c r="AT294" s="79">
        <f t="shared" si="630"/>
        <v>353.36729353647507</v>
      </c>
      <c r="AU294" s="77">
        <f t="shared" si="631"/>
        <v>-0.18362010927746561</v>
      </c>
      <c r="AV294" s="78">
        <f t="shared" si="632"/>
        <v>-0.37846018846802781</v>
      </c>
      <c r="AW294" s="74">
        <v>176995.32</v>
      </c>
      <c r="AX294" s="75">
        <v>412.63</v>
      </c>
      <c r="AY294" s="79">
        <f t="shared" si="633"/>
        <v>428.94438116472389</v>
      </c>
      <c r="AZ294" s="78">
        <f t="shared" si="634"/>
        <v>-0.23866349649808205</v>
      </c>
      <c r="BA294" s="74">
        <v>232479.75</v>
      </c>
    </row>
    <row r="295" spans="1:56">
      <c r="A295" s="62"/>
      <c r="B295" s="73" t="s">
        <v>478</v>
      </c>
      <c r="C295" s="73" t="s">
        <v>479</v>
      </c>
      <c r="D295" s="74">
        <v>7814526.2599999998</v>
      </c>
      <c r="E295" s="75">
        <v>6811.31</v>
      </c>
      <c r="F295" s="76">
        <f t="shared" si="615"/>
        <v>1147.2868302866848</v>
      </c>
      <c r="G295" s="77">
        <f t="shared" si="616"/>
        <v>0.14126900388513997</v>
      </c>
      <c r="H295" s="77">
        <f t="shared" si="617"/>
        <v>0.6154624187802874</v>
      </c>
      <c r="I295" s="74">
        <v>6847225.5300000003</v>
      </c>
      <c r="J295" s="75">
        <v>6759.7799999999988</v>
      </c>
      <c r="K295" s="76">
        <f t="shared" si="618"/>
        <v>1012.936150288915</v>
      </c>
      <c r="L295" s="77">
        <f t="shared" si="619"/>
        <v>0.41549662111288832</v>
      </c>
      <c r="M295" s="77">
        <f t="shared" si="620"/>
        <v>0.40872268361279634</v>
      </c>
      <c r="N295" s="74">
        <v>4837330.8899999997</v>
      </c>
      <c r="O295" s="75">
        <v>6565.55</v>
      </c>
      <c r="P295" s="76">
        <f t="shared" si="621"/>
        <v>736.77466320414885</v>
      </c>
      <c r="Q295" s="77">
        <f t="shared" si="622"/>
        <v>-4.7855554008784289E-3</v>
      </c>
      <c r="R295" s="78">
        <f t="shared" si="623"/>
        <v>-0.14514243140701169</v>
      </c>
      <c r="S295" s="74">
        <v>4860591.5199999996</v>
      </c>
      <c r="T295" s="75">
        <v>6311.1500000000005</v>
      </c>
      <c r="U295" s="76">
        <v>770.15940359522415</v>
      </c>
      <c r="V295" s="77">
        <v>-0.14103179145743797</v>
      </c>
      <c r="W295" s="77">
        <v>-6.1461526998889675E-2</v>
      </c>
      <c r="X295" s="74">
        <v>5658639.5999999996</v>
      </c>
      <c r="Y295" s="75">
        <v>6331.3272222222222</v>
      </c>
      <c r="Z295" s="76">
        <v>893.75251055400088</v>
      </c>
      <c r="AA295" s="77">
        <v>9.2634702503783709E-2</v>
      </c>
      <c r="AB295" s="77">
        <v>1.889683889711009E-2</v>
      </c>
      <c r="AC295" s="74">
        <v>5178894.2699999996</v>
      </c>
      <c r="AD295" s="75">
        <v>6253.0155555555575</v>
      </c>
      <c r="AE295" s="76">
        <v>828.22347457599983</v>
      </c>
      <c r="AF295" s="77">
        <v>-6.7486291106902005E-2</v>
      </c>
      <c r="AG295" s="77">
        <v>0.16907723432450036</v>
      </c>
      <c r="AH295" s="74">
        <v>5553692.3700000001</v>
      </c>
      <c r="AI295" s="75">
        <v>6015.2599999999993</v>
      </c>
      <c r="AJ295" s="76">
        <f t="shared" si="624"/>
        <v>923.26721870708843</v>
      </c>
      <c r="AK295" s="77">
        <f t="shared" si="625"/>
        <v>0.2536836972747622</v>
      </c>
      <c r="AL295" s="78">
        <f t="shared" si="626"/>
        <v>0.57636872354243607</v>
      </c>
      <c r="AM295" s="74">
        <v>4429899.17</v>
      </c>
      <c r="AN295" s="75">
        <v>5837.2666666666673</v>
      </c>
      <c r="AO295" s="76">
        <f t="shared" si="627"/>
        <v>758.89957114631272</v>
      </c>
      <c r="AP295" s="77">
        <f t="shared" si="628"/>
        <v>0.25738950499964347</v>
      </c>
      <c r="AQ295" s="78">
        <f t="shared" si="629"/>
        <v>0.93795207725652496</v>
      </c>
      <c r="AR295" s="74">
        <v>3523092.21</v>
      </c>
      <c r="AS295" s="75">
        <v>5741.69</v>
      </c>
      <c r="AT295" s="79">
        <f t="shared" si="630"/>
        <v>613.59847187848879</v>
      </c>
      <c r="AU295" s="77">
        <f t="shared" si="631"/>
        <v>0.54125039977733436</v>
      </c>
      <c r="AV295" s="78">
        <f t="shared" si="632"/>
        <v>0.60205868748063107</v>
      </c>
      <c r="AW295" s="74">
        <v>2285866.21</v>
      </c>
      <c r="AX295" s="75">
        <v>5671.52</v>
      </c>
      <c r="AY295" s="79">
        <f t="shared" si="633"/>
        <v>403.04296026462038</v>
      </c>
      <c r="AZ295" s="78">
        <f t="shared" si="634"/>
        <v>3.9453866621596223E-2</v>
      </c>
      <c r="BA295" s="74">
        <v>2199103.09</v>
      </c>
    </row>
    <row r="296" spans="1:56" s="82" customFormat="1">
      <c r="A296" s="80"/>
      <c r="B296" s="59"/>
      <c r="C296" s="59" t="s">
        <v>55</v>
      </c>
      <c r="D296" s="47">
        <f>SUM(D289:D295)</f>
        <v>26215819.219999999</v>
      </c>
      <c r="E296" s="54">
        <f>SUM(E289:E295)</f>
        <v>19052.439999999999</v>
      </c>
      <c r="F296" s="49">
        <f t="shared" si="615"/>
        <v>1375.9822479430456</v>
      </c>
      <c r="G296" s="55">
        <f t="shared" si="616"/>
        <v>0.17772221116248163</v>
      </c>
      <c r="H296" s="55">
        <f t="shared" si="617"/>
        <v>0.49945828264204523</v>
      </c>
      <c r="I296" s="47">
        <f>SUM(I289:I295)</f>
        <v>22259764.629999999</v>
      </c>
      <c r="J296" s="54">
        <f>SUM(J289:J295)</f>
        <v>18920.509999999998</v>
      </c>
      <c r="K296" s="49">
        <f t="shared" si="618"/>
        <v>1176.4886163216531</v>
      </c>
      <c r="L296" s="55">
        <f t="shared" si="619"/>
        <v>0.27318502481327156</v>
      </c>
      <c r="M296" s="55">
        <f t="shared" si="620"/>
        <v>0.42103628176105851</v>
      </c>
      <c r="N296" s="47">
        <f>SUM(N289:N295)</f>
        <v>17483526.899999999</v>
      </c>
      <c r="O296" s="54">
        <f>SUM(O289:O295)</f>
        <v>18685.25</v>
      </c>
      <c r="P296" s="49">
        <f t="shared" si="621"/>
        <v>935.6860036659931</v>
      </c>
      <c r="Q296" s="55">
        <f t="shared" si="622"/>
        <v>0.11612707820646193</v>
      </c>
      <c r="R296" s="56">
        <f t="shared" si="623"/>
        <v>3.7574160934499834E-2</v>
      </c>
      <c r="S296" s="47">
        <f>SUM(S289:S295)</f>
        <v>15664459.039999999</v>
      </c>
      <c r="T296" s="54">
        <f>SUM(T289:T295)</f>
        <v>18241.38</v>
      </c>
      <c r="U296" s="49">
        <f t="shared" ref="U296" si="635">S296/T296</f>
        <v>858.73212662638457</v>
      </c>
      <c r="V296" s="55">
        <f t="shared" ref="V296" si="636">SUM(S296-X296)/ABS(X296)</f>
        <v>-7.0379904587738462E-2</v>
      </c>
      <c r="W296" s="55">
        <f t="shared" ref="W296" si="637">SUM(S296-AC296)/ABS(AC296)</f>
        <v>-0.13470410820131146</v>
      </c>
      <c r="X296" s="47">
        <f>SUM(X289:X295)</f>
        <v>16850387.719999999</v>
      </c>
      <c r="Y296" s="54">
        <f>SUM(Y289:Y295)</f>
        <v>18258.507222222226</v>
      </c>
      <c r="Z296" s="49">
        <f t="shared" ref="Z296" si="638">X296/Y296</f>
        <v>922.87871702302039</v>
      </c>
      <c r="AA296" s="55">
        <f t="shared" ref="AA296" si="639">SUM(X296-AC296)/ABS(AC296)</f>
        <v>-6.919407608658347E-2</v>
      </c>
      <c r="AB296" s="55">
        <f t="shared" ref="AB296" si="640">SUM(X296-AH296)/ABS(AH296)</f>
        <v>-0.17775064186357858</v>
      </c>
      <c r="AC296" s="47">
        <f>SUM(AC289:AC295)</f>
        <v>18103008.68</v>
      </c>
      <c r="AD296" s="54">
        <f>SUM(AD289:AD295)</f>
        <v>18353.610000000004</v>
      </c>
      <c r="AE296" s="49">
        <f t="shared" ref="AE296" si="641">AC296/AD296</f>
        <v>986.34593848294674</v>
      </c>
      <c r="AF296" s="55">
        <f t="shared" ref="AF296" si="642">SUM(AC296-AH296)/ABS(AH296)</f>
        <v>-0.11662642339080455</v>
      </c>
      <c r="AG296" s="55">
        <f t="shared" ref="AG296" si="643">SUM(AC296-AM296)/ABS(AM296)</f>
        <v>0.15498622578940385</v>
      </c>
      <c r="AH296" s="47">
        <f>SUM(AH289:AH295)</f>
        <v>20493038.460000001</v>
      </c>
      <c r="AI296" s="54">
        <f>SUM(AI289:AI295)</f>
        <v>18348.669999999998</v>
      </c>
      <c r="AJ296" s="49">
        <f t="shared" si="624"/>
        <v>1116.8677871475154</v>
      </c>
      <c r="AK296" s="55">
        <f t="shared" si="625"/>
        <v>0.30747200999919633</v>
      </c>
      <c r="AL296" s="56">
        <f t="shared" si="626"/>
        <v>0.63544370258536942</v>
      </c>
      <c r="AM296" s="47">
        <f>SUM(AM289:AM295)</f>
        <v>15673787.510000002</v>
      </c>
      <c r="AN296" s="54">
        <f>SUM(AN289:AN295)</f>
        <v>18247.333333333332</v>
      </c>
      <c r="AO296" s="49">
        <f t="shared" si="627"/>
        <v>858.96318238281413</v>
      </c>
      <c r="AP296" s="55">
        <f t="shared" si="628"/>
        <v>0.25084414050773807</v>
      </c>
      <c r="AQ296" s="56">
        <f t="shared" si="629"/>
        <v>0.73854130487120329</v>
      </c>
      <c r="AR296" s="47">
        <f>SUM(AR289:AR295)</f>
        <v>12530567.960000001</v>
      </c>
      <c r="AS296" s="54">
        <f>SUM(AS289:AS295)</f>
        <v>18447.29</v>
      </c>
      <c r="AT296" s="81">
        <f t="shared" si="630"/>
        <v>679.26334762450199</v>
      </c>
      <c r="AU296" s="55">
        <f t="shared" si="631"/>
        <v>0.38989443094445081</v>
      </c>
      <c r="AV296" s="56">
        <f t="shared" si="632"/>
        <v>0.75479961981027555</v>
      </c>
      <c r="AW296" s="47">
        <f>SUM(AW289:AW295)</f>
        <v>9015481.8100000024</v>
      </c>
      <c r="AX296" s="54">
        <f>SUM(AX289:AX295)</f>
        <v>18472.66</v>
      </c>
      <c r="AY296" s="81">
        <f>AW296/AX296</f>
        <v>488.04459184546255</v>
      </c>
      <c r="AZ296" s="56">
        <f t="shared" si="634"/>
        <v>0.26254165837463428</v>
      </c>
      <c r="BA296" s="47">
        <f>SUM(BA289:BA295)</f>
        <v>7140740.0700000003</v>
      </c>
    </row>
    <row r="297" spans="1:56" ht="4.5" customHeight="1">
      <c r="A297" s="62"/>
      <c r="C297" s="63"/>
      <c r="D297" s="64"/>
      <c r="E297" s="65"/>
      <c r="F297" s="66"/>
      <c r="G297" s="65"/>
      <c r="H297" s="65"/>
      <c r="I297" s="64"/>
      <c r="J297" s="65"/>
      <c r="K297" s="66"/>
      <c r="L297" s="65"/>
      <c r="M297" s="65"/>
      <c r="N297" s="64"/>
      <c r="O297" s="65"/>
      <c r="P297" s="66"/>
      <c r="Q297" s="65"/>
      <c r="R297" s="67"/>
      <c r="S297" s="64"/>
      <c r="T297" s="65"/>
      <c r="U297" s="66"/>
      <c r="V297" s="65"/>
      <c r="W297" s="65"/>
      <c r="X297" s="64"/>
      <c r="Y297" s="65"/>
      <c r="Z297" s="66"/>
      <c r="AA297" s="65"/>
      <c r="AB297" s="65"/>
      <c r="AC297" s="64"/>
      <c r="AD297" s="65"/>
      <c r="AE297" s="66"/>
      <c r="AF297" s="65"/>
      <c r="AG297" s="65"/>
      <c r="AH297" s="64"/>
      <c r="AI297" s="65"/>
      <c r="AJ297" s="66"/>
      <c r="AK297" s="65"/>
      <c r="AL297" s="67"/>
      <c r="AM297" s="64"/>
      <c r="AN297" s="65"/>
      <c r="AO297" s="66"/>
      <c r="AP297" s="65"/>
      <c r="AQ297" s="67"/>
      <c r="AR297" s="64"/>
      <c r="AS297" s="65"/>
      <c r="AT297" s="66"/>
      <c r="AU297" s="65"/>
      <c r="AV297" s="67"/>
      <c r="AW297" s="64"/>
      <c r="AX297" s="65"/>
      <c r="AY297" s="66"/>
      <c r="AZ297" s="68"/>
      <c r="BA297" s="64"/>
    </row>
    <row r="298" spans="1:56" ht="12.75">
      <c r="A298" s="80" t="s">
        <v>480</v>
      </c>
      <c r="B298" s="73"/>
      <c r="D298" s="83"/>
      <c r="E298" s="84"/>
      <c r="F298" s="85"/>
      <c r="G298" s="84"/>
      <c r="H298" s="84"/>
      <c r="I298" s="83"/>
      <c r="J298" s="84"/>
      <c r="K298" s="85"/>
      <c r="L298" s="84"/>
      <c r="M298" s="84"/>
      <c r="N298" s="83"/>
      <c r="O298" s="84"/>
      <c r="P298" s="85"/>
      <c r="Q298" s="84"/>
      <c r="R298" s="86"/>
      <c r="S298" s="83"/>
      <c r="T298" s="84"/>
      <c r="U298" s="85"/>
      <c r="V298" s="84"/>
      <c r="W298" s="84"/>
      <c r="X298" s="83"/>
      <c r="Y298" s="84"/>
      <c r="Z298" s="85"/>
      <c r="AA298" s="84"/>
      <c r="AB298" s="84"/>
      <c r="AC298" s="83"/>
      <c r="AD298" s="84"/>
      <c r="AE298" s="85"/>
      <c r="AF298" s="84"/>
      <c r="AG298" s="84"/>
      <c r="AH298" s="83"/>
      <c r="AI298" s="84"/>
      <c r="AJ298" s="85"/>
      <c r="AK298" s="84"/>
      <c r="AL298" s="86"/>
      <c r="AM298" s="83"/>
      <c r="AN298" s="84"/>
      <c r="AO298" s="85"/>
      <c r="AP298" s="84"/>
      <c r="AQ298" s="86"/>
      <c r="AR298" s="83"/>
      <c r="AS298" s="84"/>
      <c r="AT298" s="85"/>
      <c r="AU298" s="84"/>
      <c r="AV298" s="86"/>
      <c r="AW298" s="83"/>
      <c r="AX298" s="84"/>
      <c r="AY298" s="85"/>
      <c r="AZ298" s="87"/>
      <c r="BA298" s="83"/>
      <c r="BB298" s="84"/>
      <c r="BC298" s="84"/>
      <c r="BD298" s="84"/>
    </row>
    <row r="299" spans="1:56">
      <c r="A299" s="62"/>
      <c r="B299" s="73" t="s">
        <v>481</v>
      </c>
      <c r="C299" s="73" t="s">
        <v>482</v>
      </c>
      <c r="D299" s="74">
        <v>598575.27</v>
      </c>
      <c r="E299" s="75">
        <v>73.56</v>
      </c>
      <c r="F299" s="76">
        <f>D299/E299</f>
        <v>8137.2385807504079</v>
      </c>
      <c r="G299" s="77">
        <f>SUM(D299-I299)/ABS(I299)</f>
        <v>9.5861968853203069E-2</v>
      </c>
      <c r="H299" s="77">
        <f>SUM(D299-N299)/ABS(N299)</f>
        <v>0.5957267253335069</v>
      </c>
      <c r="I299" s="74">
        <v>546214.11</v>
      </c>
      <c r="J299" s="75">
        <v>82.899999999999991</v>
      </c>
      <c r="K299" s="76">
        <f>I299/J299</f>
        <v>6588.8312424607966</v>
      </c>
      <c r="L299" s="77">
        <f>SUM(I299-N299)/ABS(N299)</f>
        <v>0.45613842864115633</v>
      </c>
      <c r="M299" s="77">
        <f>SUM(I299-S299)/ABS(S299)</f>
        <v>1.1088639493576855</v>
      </c>
      <c r="N299" s="74">
        <v>375111.39</v>
      </c>
      <c r="O299" s="75">
        <v>77.099999999999994</v>
      </c>
      <c r="P299" s="76">
        <f>N299/O299</f>
        <v>4865.2579766536974</v>
      </c>
      <c r="Q299" s="77">
        <f>SUM(N299-S299)/ABS(S299)</f>
        <v>0.44825787705200637</v>
      </c>
      <c r="R299" s="78">
        <f>SUM(N299-X299)/ABS(X299)</f>
        <v>1.0266186740189649</v>
      </c>
      <c r="S299" s="74">
        <v>259008.7</v>
      </c>
      <c r="T299" s="75">
        <v>74.399999999999991</v>
      </c>
      <c r="U299" s="76">
        <v>3481.2997311827962</v>
      </c>
      <c r="V299" s="77">
        <v>0.39934931902061388</v>
      </c>
      <c r="W299" s="77">
        <v>-0.20261846374983619</v>
      </c>
      <c r="X299" s="74">
        <v>185092.24</v>
      </c>
      <c r="Y299" s="75">
        <v>57.5</v>
      </c>
      <c r="Z299" s="76">
        <v>3218.9954782608693</v>
      </c>
      <c r="AA299" s="77">
        <v>-0.43017692193666079</v>
      </c>
      <c r="AB299" s="77">
        <v>-0.59935573874994186</v>
      </c>
      <c r="AC299" s="74">
        <v>324824.05</v>
      </c>
      <c r="AD299" s="75">
        <v>53.666666666666664</v>
      </c>
      <c r="AE299" s="76">
        <v>6052.6220496894412</v>
      </c>
      <c r="AF299" s="77">
        <v>-0.29689709547789817</v>
      </c>
      <c r="AG299" s="77">
        <v>-0.39014391200097781</v>
      </c>
      <c r="AH299" s="74">
        <v>461986.5</v>
      </c>
      <c r="AI299" s="75">
        <v>55.22</v>
      </c>
      <c r="AJ299" s="76">
        <f>AH299/AI299</f>
        <v>8366.2893879029343</v>
      </c>
      <c r="AK299" s="77">
        <f>SUM(AH299-AM299)/ABS(AM299)</f>
        <v>-0.13262186221014027</v>
      </c>
      <c r="AL299" s="78">
        <f>SUM(AH299-AR299)/ABS(AR299)</f>
        <v>-0.15771203619274929</v>
      </c>
      <c r="AM299" s="74">
        <v>532624.1</v>
      </c>
      <c r="AN299" s="75">
        <v>63.559999999999988</v>
      </c>
      <c r="AO299" s="76">
        <f>AM299/AN299</f>
        <v>8379.8631214600391</v>
      </c>
      <c r="AP299" s="77">
        <f>SUM(AM299-AR299)/ABS(AR299)</f>
        <v>-2.892645420662842E-2</v>
      </c>
      <c r="AQ299" s="78">
        <f>SUM(AM299-AW299)/ABS(AW299)</f>
        <v>-3.8321341090668086E-2</v>
      </c>
      <c r="AR299" s="74">
        <v>548489.97</v>
      </c>
      <c r="AS299" s="75">
        <v>65.27</v>
      </c>
      <c r="AT299" s="79">
        <f>AR299/AS299</f>
        <v>8403.4007966906702</v>
      </c>
      <c r="AU299" s="77">
        <f>SUM(AR299-AW299)/ABS(AW299)</f>
        <v>-9.6747428912441445E-3</v>
      </c>
      <c r="AV299" s="78">
        <f>SUM(AR299-BA299)/ABS(BA299)</f>
        <v>2.2440071286906536E-2</v>
      </c>
      <c r="AW299" s="74">
        <v>553848.31000000006</v>
      </c>
      <c r="AX299" s="75">
        <v>67.959999999999994</v>
      </c>
      <c r="AY299" s="79">
        <f>AW299/AX299</f>
        <v>8149.6219835197189</v>
      </c>
      <c r="AZ299" s="78">
        <f>SUM(AW299-BA299)/ABS(BA299)</f>
        <v>3.242855208187817E-2</v>
      </c>
      <c r="BA299" s="74">
        <v>536451.94999999995</v>
      </c>
    </row>
    <row r="300" spans="1:56">
      <c r="A300" s="62"/>
      <c r="B300" s="73" t="s">
        <v>483</v>
      </c>
      <c r="C300" s="73" t="s">
        <v>484</v>
      </c>
      <c r="D300" s="74">
        <v>347824.31</v>
      </c>
      <c r="E300" s="75">
        <v>52.650000000000006</v>
      </c>
      <c r="F300" s="76">
        <f>D300/E300</f>
        <v>6606.3496676163331</v>
      </c>
      <c r="G300" s="77">
        <f>SUM(D300-I300)/ABS(I300)</f>
        <v>9.7699262595210834E-2</v>
      </c>
      <c r="H300" s="77">
        <f>SUM(D300-N300)/ABS(N300)</f>
        <v>0.106211352891615</v>
      </c>
      <c r="I300" s="74">
        <v>316866.67</v>
      </c>
      <c r="J300" s="75">
        <v>57.6</v>
      </c>
      <c r="K300" s="76">
        <f>I300/J300</f>
        <v>5501.1574652777772</v>
      </c>
      <c r="L300" s="77">
        <f>SUM(I300-N300)/ABS(N300)</f>
        <v>7.7544830232277378E-3</v>
      </c>
      <c r="M300" s="77">
        <f>SUM(I300-S300)/ABS(S300)</f>
        <v>-0.35393784293549491</v>
      </c>
      <c r="N300" s="74">
        <v>314428.44</v>
      </c>
      <c r="O300" s="75">
        <v>58.9</v>
      </c>
      <c r="P300" s="76">
        <f>N300/O300</f>
        <v>5338.3436332767405</v>
      </c>
      <c r="Q300" s="77">
        <f>SUM(N300-S300)/ABS(S300)</f>
        <v>-0.35890917088620483</v>
      </c>
      <c r="R300" s="78">
        <f>SUM(N300-X300)/ABS(X300)</f>
        <v>-0.37599840155729092</v>
      </c>
      <c r="S300" s="74">
        <v>490458.49</v>
      </c>
      <c r="T300" s="75">
        <v>41.349999999999994</v>
      </c>
      <c r="U300" s="76">
        <v>11861.148488512697</v>
      </c>
      <c r="V300" s="77">
        <v>-2.6656489057422902E-2</v>
      </c>
      <c r="W300" s="77">
        <v>0.15973718060369418</v>
      </c>
      <c r="X300" s="74">
        <v>503890.44</v>
      </c>
      <c r="Y300" s="75">
        <v>52.749999999999993</v>
      </c>
      <c r="Z300" s="76">
        <v>9552.4254028436026</v>
      </c>
      <c r="AA300" s="77">
        <v>0.19149834314980446</v>
      </c>
      <c r="AB300" s="77">
        <v>0.12419548164792464</v>
      </c>
      <c r="AC300" s="74">
        <v>422904.86</v>
      </c>
      <c r="AD300" s="75">
        <v>52.055555555555557</v>
      </c>
      <c r="AE300" s="76">
        <v>8124.1061686232651</v>
      </c>
      <c r="AF300" s="77">
        <v>-5.648590439828919E-2</v>
      </c>
      <c r="AG300" s="77">
        <v>-0.2502574207751122</v>
      </c>
      <c r="AH300" s="74">
        <v>448223.15</v>
      </c>
      <c r="AI300" s="75">
        <v>44.61</v>
      </c>
      <c r="AJ300" s="76">
        <f>AH300/AI300</f>
        <v>10047.593588881417</v>
      </c>
      <c r="AK300" s="77">
        <f>SUM(AH300-AM300)/ABS(AM300)</f>
        <v>-0.20537214788852556</v>
      </c>
      <c r="AL300" s="78">
        <f>SUM(AH300-AR300)/ABS(AR300)</f>
        <v>-0.32534690384691045</v>
      </c>
      <c r="AM300" s="74">
        <v>564066.75</v>
      </c>
      <c r="AN300" s="75">
        <v>37.39</v>
      </c>
      <c r="AO300" s="76">
        <f>AM300/AN300</f>
        <v>15086.032361594009</v>
      </c>
      <c r="AP300" s="77">
        <f>SUM(AM300-AR300)/ABS(AR300)</f>
        <v>-0.15098231913164076</v>
      </c>
      <c r="AQ300" s="78">
        <f>SUM(AM300-AW300)/ABS(AW300)</f>
        <v>-0.18984305497585766</v>
      </c>
      <c r="AR300" s="74">
        <v>664375.74</v>
      </c>
      <c r="AS300" s="75">
        <v>51.34</v>
      </c>
      <c r="AT300" s="79">
        <f>AR300/AS300</f>
        <v>12940.703934553952</v>
      </c>
      <c r="AU300" s="77">
        <f>SUM(AR300-AW300)/ABS(AW300)</f>
        <v>-4.5771409382747902E-2</v>
      </c>
      <c r="AV300" s="78">
        <f>SUM(AR300-BA300)/ABS(BA300)</f>
        <v>2.5191071099149375E-2</v>
      </c>
      <c r="AW300" s="74">
        <v>696243.8</v>
      </c>
      <c r="AX300" s="75">
        <v>56.83</v>
      </c>
      <c r="AY300" s="79">
        <f>AW300/AX300</f>
        <v>12251.342600739048</v>
      </c>
      <c r="AZ300" s="78">
        <f>SUM(AW300-BA300)/ABS(BA300)</f>
        <v>7.4366332322944234E-2</v>
      </c>
      <c r="BA300" s="74">
        <v>648050.65</v>
      </c>
    </row>
    <row r="301" spans="1:56">
      <c r="A301" s="62"/>
      <c r="B301" s="73" t="s">
        <v>485</v>
      </c>
      <c r="C301" s="73" t="s">
        <v>486</v>
      </c>
      <c r="D301" s="74">
        <v>429063.41</v>
      </c>
      <c r="E301" s="75">
        <v>19.940000000000001</v>
      </c>
      <c r="F301" s="76">
        <f>D301/E301</f>
        <v>21517.723671013038</v>
      </c>
      <c r="G301" s="77">
        <f>SUM(D301-I301)/ABS(I301)</f>
        <v>-9.9299960121536236E-3</v>
      </c>
      <c r="H301" s="77">
        <f>SUM(D301-N301)/ABS(N301)</f>
        <v>-1.1019081209168746E-3</v>
      </c>
      <c r="I301" s="74">
        <v>433366.74</v>
      </c>
      <c r="J301" s="75">
        <v>19.649999999999999</v>
      </c>
      <c r="K301" s="76">
        <f>I301/J301</f>
        <v>22054.287022900764</v>
      </c>
      <c r="L301" s="77">
        <f>SUM(I301-N301)/ABS(N301)</f>
        <v>8.9166299914941356E-3</v>
      </c>
      <c r="M301" s="77">
        <f>SUM(I301-S301)/ABS(S301)</f>
        <v>-0.10525338127759436</v>
      </c>
      <c r="N301" s="74">
        <v>429536.72</v>
      </c>
      <c r="O301" s="75">
        <v>47.85</v>
      </c>
      <c r="P301" s="76">
        <f>N301/O301</f>
        <v>8976.7339602925804</v>
      </c>
      <c r="Q301" s="77">
        <f>SUM(N301-S301)/ABS(S301)</f>
        <v>-0.11316099653353026</v>
      </c>
      <c r="R301" s="78">
        <f>SUM(N301-X301)/ABS(X301)</f>
        <v>0.14379596062312394</v>
      </c>
      <c r="S301" s="74">
        <v>484345.77</v>
      </c>
      <c r="T301" s="75">
        <v>26.6</v>
      </c>
      <c r="U301" s="76">
        <v>18208.487593984963</v>
      </c>
      <c r="V301" s="77">
        <v>0.28974476331359211</v>
      </c>
      <c r="W301" s="77">
        <v>-6.1443627992419363E-2</v>
      </c>
      <c r="X301" s="74">
        <v>375536.14</v>
      </c>
      <c r="Y301" s="75">
        <v>56.050000000000004</v>
      </c>
      <c r="Z301" s="76">
        <v>6700.0203389830504</v>
      </c>
      <c r="AA301" s="77">
        <v>-0.27229293833591056</v>
      </c>
      <c r="AB301" s="77">
        <v>-0.48445025782762913</v>
      </c>
      <c r="AC301" s="74">
        <v>516054</v>
      </c>
      <c r="AD301" s="75">
        <v>57.666666666666664</v>
      </c>
      <c r="AE301" s="76">
        <v>8948.9132947976886</v>
      </c>
      <c r="AF301" s="77">
        <v>-0.29154220244416246</v>
      </c>
      <c r="AG301" s="77">
        <v>-0.39575647646735307</v>
      </c>
      <c r="AH301" s="74">
        <v>728418.83</v>
      </c>
      <c r="AI301" s="75">
        <v>56.510000000000005</v>
      </c>
      <c r="AJ301" s="76">
        <f>AH301/AI301</f>
        <v>12890.087241196246</v>
      </c>
      <c r="AK301" s="77">
        <f>SUM(AH301-AM301)/ABS(AM301)</f>
        <v>-0.14710018632405117</v>
      </c>
      <c r="AL301" s="78">
        <f>SUM(AH301-AR301)/ABS(AR301)</f>
        <v>-0.33311422069237967</v>
      </c>
      <c r="AM301" s="74">
        <v>854049.7</v>
      </c>
      <c r="AN301" s="75">
        <v>54.63</v>
      </c>
      <c r="AO301" s="76">
        <f>AM301/AN301</f>
        <v>15633.346146805783</v>
      </c>
      <c r="AP301" s="77">
        <f>SUM(AM301-AR301)/ABS(AR301)</f>
        <v>-0.21809599601929658</v>
      </c>
      <c r="AQ301" s="78">
        <f>SUM(AM301-AW301)/ABS(AW301)</f>
        <v>-0.24540070663492924</v>
      </c>
      <c r="AR301" s="74">
        <v>1092269.25</v>
      </c>
      <c r="AS301" s="75">
        <v>62.49</v>
      </c>
      <c r="AT301" s="79">
        <f>AR301/AS301</f>
        <v>17479.104656745079</v>
      </c>
      <c r="AU301" s="77">
        <f>SUM(AR301-AW301)/ABS(AW301)</f>
        <v>-3.4920796512901017E-2</v>
      </c>
      <c r="AV301" s="78">
        <f>SUM(AR301-BA301)/ABS(BA301)</f>
        <v>-9.6506964338242518E-2</v>
      </c>
      <c r="AW301" s="74">
        <v>1131792.3400000001</v>
      </c>
      <c r="AX301" s="75">
        <v>66.27</v>
      </c>
      <c r="AY301" s="79">
        <f>AW301/AX301</f>
        <v>17078.502188018712</v>
      </c>
      <c r="AZ301" s="78">
        <f>SUM(AW301-BA301)/ABS(BA301)</f>
        <v>-6.381462537252236E-2</v>
      </c>
      <c r="BA301" s="74">
        <v>1208940.42</v>
      </c>
    </row>
    <row r="302" spans="1:56">
      <c r="A302" s="62"/>
      <c r="B302" s="73" t="s">
        <v>487</v>
      </c>
      <c r="C302" s="73" t="s">
        <v>488</v>
      </c>
      <c r="D302" s="74">
        <v>3366166.11</v>
      </c>
      <c r="E302" s="75">
        <v>892.25000000000011</v>
      </c>
      <c r="F302" s="76">
        <f>D302/E302</f>
        <v>3772.6714597926584</v>
      </c>
      <c r="G302" s="77">
        <f>SUM(D302-I302)/ABS(I302)</f>
        <v>-0.13332588071565585</v>
      </c>
      <c r="H302" s="77">
        <f>SUM(D302-N302)/ABS(N302)</f>
        <v>-0.20334318874927687</v>
      </c>
      <c r="I302" s="74">
        <v>3884004.42</v>
      </c>
      <c r="J302" s="75">
        <v>887.92000000000007</v>
      </c>
      <c r="K302" s="76">
        <f>I302/J302</f>
        <v>4374.2729299936927</v>
      </c>
      <c r="L302" s="77">
        <f>SUM(I302-N302)/ABS(N302)</f>
        <v>-8.0788506862807682E-2</v>
      </c>
      <c r="M302" s="77">
        <f>SUM(I302-S302)/ABS(S302)</f>
        <v>-0.15590572581701997</v>
      </c>
      <c r="N302" s="74">
        <v>4225365.38</v>
      </c>
      <c r="O302" s="75">
        <v>899.91999999999985</v>
      </c>
      <c r="P302" s="76">
        <f>N302/O302</f>
        <v>4695.2677793581661</v>
      </c>
      <c r="Q302" s="77">
        <f>SUM(N302-S302)/ABS(S302)</f>
        <v>-8.1719190322396287E-2</v>
      </c>
      <c r="R302" s="78">
        <f>SUM(N302-X302)/ABS(X302)</f>
        <v>-0.2163612100635616</v>
      </c>
      <c r="S302" s="74">
        <v>4601387</v>
      </c>
      <c r="T302" s="75">
        <v>965.70999999999992</v>
      </c>
      <c r="U302" s="76">
        <v>4764.7709975044272</v>
      </c>
      <c r="V302" s="77">
        <v>-0.14662401557584151</v>
      </c>
      <c r="W302" s="77">
        <v>-0.3584891776564777</v>
      </c>
      <c r="X302" s="74">
        <v>5391980.8899999997</v>
      </c>
      <c r="Y302" s="75">
        <v>1074.7667777777779</v>
      </c>
      <c r="Z302" s="76">
        <v>5016.8845943941733</v>
      </c>
      <c r="AA302" s="77">
        <v>-0.24826707799094988</v>
      </c>
      <c r="AB302" s="77">
        <v>-0.36782598482837026</v>
      </c>
      <c r="AC302" s="74">
        <v>7172734.7999999998</v>
      </c>
      <c r="AD302" s="75">
        <v>1265.952777777778</v>
      </c>
      <c r="AE302" s="76">
        <v>5665.8786377410061</v>
      </c>
      <c r="AF302" s="77">
        <v>-0.15904439374278331</v>
      </c>
      <c r="AG302" s="77">
        <v>-0.1998271232472055</v>
      </c>
      <c r="AH302" s="74">
        <v>8529266.8800000008</v>
      </c>
      <c r="AI302" s="75">
        <v>1306.8499999999999</v>
      </c>
      <c r="AJ302" s="76">
        <f>AH302/AI302</f>
        <v>6526.5844435092022</v>
      </c>
      <c r="AK302" s="77">
        <f>SUM(AH302-AM302)/ABS(AM302)</f>
        <v>-4.8495698466095118E-2</v>
      </c>
      <c r="AL302" s="78">
        <f>SUM(AH302-AR302)/ABS(AR302)</f>
        <v>-5.183390373297931E-2</v>
      </c>
      <c r="AM302" s="74">
        <v>8963981.4199999999</v>
      </c>
      <c r="AN302" s="75">
        <v>1095.9866666666667</v>
      </c>
      <c r="AO302" s="76">
        <f>AM302/AN302</f>
        <v>8178.9146644119755</v>
      </c>
      <c r="AP302" s="77">
        <f>SUM(AM302-AR302)/ABS(AR302)</f>
        <v>-3.5083449034363002E-3</v>
      </c>
      <c r="AQ302" s="78">
        <f>SUM(AM302-AW302)/ABS(AW302)</f>
        <v>-0.34902590257083022</v>
      </c>
      <c r="AR302" s="74">
        <v>8995540.8800000008</v>
      </c>
      <c r="AS302" s="75">
        <v>984.39</v>
      </c>
      <c r="AT302" s="79">
        <f>AR302/AS302</f>
        <v>9138.1879945956389</v>
      </c>
      <c r="AU302" s="77">
        <f>SUM(AR302-AW302)/ABS(AW302)</f>
        <v>-0.3467340202000106</v>
      </c>
      <c r="AV302" s="78">
        <f>SUM(AR302-BA302)/ABS(BA302)</f>
        <v>-0.30604082433693142</v>
      </c>
      <c r="AW302" s="74">
        <v>13770104.609999999</v>
      </c>
      <c r="AX302" s="75">
        <v>1018.88</v>
      </c>
      <c r="AY302" s="79">
        <f>AW302/AX302</f>
        <v>13514.942495681533</v>
      </c>
      <c r="AZ302" s="78">
        <f>SUM(AW302-BA302)/ABS(BA302)</f>
        <v>6.2291925680162022E-2</v>
      </c>
      <c r="BA302" s="74">
        <v>12962636.99</v>
      </c>
    </row>
    <row r="303" spans="1:56" s="82" customFormat="1">
      <c r="A303" s="80"/>
      <c r="B303" s="59"/>
      <c r="C303" s="59" t="s">
        <v>55</v>
      </c>
      <c r="D303" s="47">
        <f>SUM(D299:D302)</f>
        <v>4741629.0999999996</v>
      </c>
      <c r="E303" s="54">
        <f>SUM(E299:E302)</f>
        <v>1038.4000000000001</v>
      </c>
      <c r="F303" s="49">
        <f>D303/E303</f>
        <v>4566.2838020030813</v>
      </c>
      <c r="G303" s="55">
        <f>SUM(D303-I303)/ABS(I303)</f>
        <v>-8.4707443497680612E-2</v>
      </c>
      <c r="H303" s="55">
        <f>SUM(D303-N303)/ABS(N303)</f>
        <v>-0.11279247448011848</v>
      </c>
      <c r="I303" s="47">
        <f>SUM(I299:I302)</f>
        <v>5180451.9399999995</v>
      </c>
      <c r="J303" s="54">
        <f>SUM(J299:J302)</f>
        <v>1048.0700000000002</v>
      </c>
      <c r="K303" s="49">
        <f>I303/J303</f>
        <v>4942.849179921187</v>
      </c>
      <c r="L303" s="55">
        <f>SUM(I303-N303)/ABS(N303)</f>
        <v>-3.068421214934975E-2</v>
      </c>
      <c r="M303" s="55">
        <f>SUM(I303-S303)/ABS(S303)</f>
        <v>-0.11220661236774489</v>
      </c>
      <c r="N303" s="47">
        <f>SUM(N299:N302)</f>
        <v>5344441.93</v>
      </c>
      <c r="O303" s="54">
        <f>SUM(O299:O302)</f>
        <v>1083.7699999999998</v>
      </c>
      <c r="P303" s="49">
        <f>N303/O303</f>
        <v>4931.3433016230392</v>
      </c>
      <c r="Q303" s="55">
        <f>SUM(N303-S303)/ABS(S303)</f>
        <v>-8.4103035605312876E-2</v>
      </c>
      <c r="R303" s="56">
        <f>SUM(N303-X303)/ABS(X303)</f>
        <v>-0.17223849298368504</v>
      </c>
      <c r="S303" s="47">
        <f>SUM(S299:S302)</f>
        <v>5835199.96</v>
      </c>
      <c r="T303" s="54">
        <f>SUM(T299:T302)</f>
        <v>1108.06</v>
      </c>
      <c r="U303" s="49">
        <f>S303/T303</f>
        <v>5266.1407866000036</v>
      </c>
      <c r="V303" s="55">
        <f>SUM(S303-X303)/ABS(X303)</f>
        <v>-9.6228572431857062E-2</v>
      </c>
      <c r="W303" s="55">
        <f>SUM(S303-AC303)/ABS(AC303)</f>
        <v>-0.30834022275761919</v>
      </c>
      <c r="X303" s="47">
        <f>SUM(X299:X302)</f>
        <v>6456499.709999999</v>
      </c>
      <c r="Y303" s="54">
        <f>SUM(Y299:Y302)</f>
        <v>1241.0667777777778</v>
      </c>
      <c r="Z303" s="49">
        <f>X303/Y303</f>
        <v>5202.3789739669292</v>
      </c>
      <c r="AA303" s="55">
        <f>SUM(X303-AC303)/ABS(AC303)</f>
        <v>-0.23469612321835573</v>
      </c>
      <c r="AB303" s="55">
        <f>SUM(X303-AH303)/ABS(AH303)</f>
        <v>-0.36501119637800855</v>
      </c>
      <c r="AC303" s="47">
        <f>SUM(AC299:AC302)</f>
        <v>8436517.709999999</v>
      </c>
      <c r="AD303" s="54">
        <f>SUM(AD299:AD302)</f>
        <v>1429.3416666666669</v>
      </c>
      <c r="AE303" s="49">
        <f>AC303/AD303</f>
        <v>5902.3800304335891</v>
      </c>
      <c r="AF303" s="55">
        <f>SUM(AC303-AH303)/ABS(AH303)</f>
        <v>-0.1702788619177924</v>
      </c>
      <c r="AG303" s="55">
        <f>SUM(AC303-AM303)/ABS(AM303)</f>
        <v>-0.22705152424510192</v>
      </c>
      <c r="AH303" s="47">
        <f>SUM(AH299:AH302)</f>
        <v>10167895.360000001</v>
      </c>
      <c r="AI303" s="54">
        <f>SUM(AI299:AI302)</f>
        <v>1463.1899999999998</v>
      </c>
      <c r="AJ303" s="49">
        <f>AH303/AI303</f>
        <v>6949.1285205612412</v>
      </c>
      <c r="AK303" s="55">
        <f>SUM(AH303-AM303)/ABS(AM303)</f>
        <v>-6.8423786886437687E-2</v>
      </c>
      <c r="AL303" s="56">
        <f>SUM(AH303-AR303)/ABS(AR303)</f>
        <v>-0.10024006493402775</v>
      </c>
      <c r="AM303" s="47">
        <f>SUM(AM299:AM302)</f>
        <v>10914721.970000001</v>
      </c>
      <c r="AN303" s="54">
        <f>SUM(AN299:AN302)</f>
        <v>1251.5666666666666</v>
      </c>
      <c r="AO303" s="49">
        <f>AM303/AN303</f>
        <v>8720.8474471995105</v>
      </c>
      <c r="AP303" s="55">
        <f>SUM(AM303-AR303)/ABS(AR303)</f>
        <v>-3.4153167072881831E-2</v>
      </c>
      <c r="AQ303" s="56">
        <f>SUM(AM303-AW303)/ABS(AW303)</f>
        <v>-0.32424904886605949</v>
      </c>
      <c r="AR303" s="47">
        <f>SUM(AR299:AR302)</f>
        <v>11300675.84</v>
      </c>
      <c r="AS303" s="54">
        <f>SUM(AS299:AS302)</f>
        <v>1163.49</v>
      </c>
      <c r="AT303" s="81">
        <f>AR303/AS303</f>
        <v>9712.7399805756813</v>
      </c>
      <c r="AU303" s="55">
        <f>SUM(AR303-AW303)/ABS(AW303)</f>
        <v>-0.30035391938285522</v>
      </c>
      <c r="AV303" s="56">
        <f>SUM(AR303-BA303)/ABS(BA303)</f>
        <v>-0.26409110706372257</v>
      </c>
      <c r="AW303" s="47">
        <f>SUM(AW299:AW302)</f>
        <v>16151989.059999999</v>
      </c>
      <c r="AX303" s="54">
        <f>SUM(AX299:AX302)</f>
        <v>1209.94</v>
      </c>
      <c r="AY303" s="81">
        <f>AW303/AX303</f>
        <v>13349.413243631914</v>
      </c>
      <c r="AZ303" s="56">
        <f>SUM(AW303-BA303)/ABS(BA303)</f>
        <v>5.1830222913770742E-2</v>
      </c>
      <c r="BA303" s="47">
        <f>SUM(BA299:BA302)</f>
        <v>15356080.01</v>
      </c>
    </row>
    <row r="304" spans="1:56" ht="4.5" customHeight="1">
      <c r="A304" s="62"/>
      <c r="C304" s="63"/>
      <c r="D304" s="64"/>
      <c r="E304" s="65"/>
      <c r="F304" s="66"/>
      <c r="G304" s="65"/>
      <c r="H304" s="65"/>
      <c r="I304" s="64"/>
      <c r="J304" s="65"/>
      <c r="K304" s="66"/>
      <c r="L304" s="65"/>
      <c r="M304" s="65"/>
      <c r="N304" s="64"/>
      <c r="O304" s="65"/>
      <c r="P304" s="66"/>
      <c r="Q304" s="65"/>
      <c r="R304" s="67"/>
      <c r="S304" s="64"/>
      <c r="T304" s="65"/>
      <c r="U304" s="66"/>
      <c r="V304" s="65"/>
      <c r="W304" s="65"/>
      <c r="X304" s="64"/>
      <c r="Y304" s="65"/>
      <c r="Z304" s="66"/>
      <c r="AA304" s="65"/>
      <c r="AB304" s="65"/>
      <c r="AC304" s="64"/>
      <c r="AD304" s="65"/>
      <c r="AE304" s="66"/>
      <c r="AF304" s="65"/>
      <c r="AG304" s="65"/>
      <c r="AH304" s="64"/>
      <c r="AI304" s="65"/>
      <c r="AJ304" s="66"/>
      <c r="AK304" s="65"/>
      <c r="AL304" s="67"/>
      <c r="AM304" s="64"/>
      <c r="AN304" s="65"/>
      <c r="AO304" s="66"/>
      <c r="AP304" s="65"/>
      <c r="AQ304" s="67"/>
      <c r="AR304" s="64"/>
      <c r="AS304" s="65"/>
      <c r="AT304" s="66"/>
      <c r="AU304" s="65"/>
      <c r="AV304" s="67"/>
      <c r="AW304" s="64"/>
      <c r="AX304" s="65"/>
      <c r="AY304" s="66"/>
      <c r="AZ304" s="68"/>
      <c r="BA304" s="64"/>
    </row>
    <row r="305" spans="1:58" ht="12.75">
      <c r="A305" s="80" t="s">
        <v>489</v>
      </c>
      <c r="B305" s="73"/>
      <c r="D305" s="83"/>
      <c r="E305" s="84"/>
      <c r="F305" s="85"/>
      <c r="G305" s="84"/>
      <c r="H305" s="84"/>
      <c r="I305" s="83"/>
      <c r="J305" s="84"/>
      <c r="K305" s="85"/>
      <c r="L305" s="84"/>
      <c r="M305" s="84"/>
      <c r="N305" s="83"/>
      <c r="O305" s="84"/>
      <c r="P305" s="85"/>
      <c r="Q305" s="84"/>
      <c r="R305" s="86"/>
      <c r="S305" s="83"/>
      <c r="T305" s="84"/>
      <c r="U305" s="85"/>
      <c r="V305" s="84"/>
      <c r="W305" s="84"/>
      <c r="X305" s="83"/>
      <c r="Y305" s="84"/>
      <c r="Z305" s="85"/>
      <c r="AA305" s="84"/>
      <c r="AB305" s="84"/>
      <c r="AC305" s="83"/>
      <c r="AD305" s="84"/>
      <c r="AE305" s="85"/>
      <c r="AF305" s="84"/>
      <c r="AG305" s="84"/>
      <c r="AH305" s="83"/>
      <c r="AI305" s="84"/>
      <c r="AJ305" s="85"/>
      <c r="AK305" s="84"/>
      <c r="AL305" s="86"/>
      <c r="AM305" s="83"/>
      <c r="AN305" s="84"/>
      <c r="AO305" s="85"/>
      <c r="AP305" s="84"/>
      <c r="AQ305" s="86"/>
      <c r="AR305" s="83"/>
      <c r="AS305" s="84"/>
      <c r="AT305" s="85"/>
      <c r="AU305" s="84"/>
      <c r="AV305" s="86"/>
      <c r="AW305" s="83"/>
      <c r="AX305" s="84"/>
      <c r="AY305" s="85"/>
      <c r="AZ305" s="87"/>
      <c r="BA305" s="83"/>
      <c r="BB305" s="84"/>
      <c r="BC305" s="84"/>
      <c r="BD305" s="84"/>
      <c r="BE305" s="84"/>
      <c r="BF305" s="84"/>
    </row>
    <row r="306" spans="1:58">
      <c r="A306" s="62"/>
      <c r="B306" s="73" t="s">
        <v>490</v>
      </c>
      <c r="C306" s="73" t="s">
        <v>491</v>
      </c>
      <c r="D306" s="74">
        <v>20388922.48</v>
      </c>
      <c r="E306" s="75">
        <v>19603.530000000002</v>
      </c>
      <c r="F306" s="76">
        <f t="shared" ref="F306:F320" si="644">D306/E306</f>
        <v>1040.0638293205354</v>
      </c>
      <c r="G306" s="77">
        <f t="shared" ref="G306:G314" si="645">SUM(D306-I306)/ABS(I306)</f>
        <v>0.64286958963615826</v>
      </c>
      <c r="H306" s="77">
        <f t="shared" ref="H306:H314" si="646">SUM(D306-N306)/ABS(N306)</f>
        <v>1.1144051734544502</v>
      </c>
      <c r="I306" s="74">
        <v>12410554.439999999</v>
      </c>
      <c r="J306" s="75">
        <v>18951.310000000001</v>
      </c>
      <c r="K306" s="76">
        <f t="shared" ref="K306:K320" si="647">I306/J306</f>
        <v>654.8652541697644</v>
      </c>
      <c r="L306" s="77">
        <f t="shared" ref="L306:L314" si="648">SUM(I306-N306)/ABS(N306)</f>
        <v>0.28701948516967907</v>
      </c>
      <c r="M306" s="77">
        <f t="shared" ref="M306:M314" si="649">SUM(I306-S306)/ABS(S306)</f>
        <v>0.28930211413785373</v>
      </c>
      <c r="N306" s="74">
        <v>9642864.4499999993</v>
      </c>
      <c r="O306" s="75">
        <v>18472.510000000006</v>
      </c>
      <c r="P306" s="76">
        <f t="shared" ref="P306:P320" si="650">N306/O306</f>
        <v>522.01159723286094</v>
      </c>
      <c r="Q306" s="77">
        <f t="shared" ref="Q306:Q314" si="651">SUM(N306-S306)/ABS(S306)</f>
        <v>1.7735776299250914E-3</v>
      </c>
      <c r="R306" s="78">
        <f t="shared" ref="R306:R314" si="652">SUM(N306-X306)/ABS(X306)</f>
        <v>-0.18530055786185815</v>
      </c>
      <c r="S306" s="74">
        <v>9625792.3599999994</v>
      </c>
      <c r="T306" s="75">
        <v>18085.3</v>
      </c>
      <c r="U306" s="76">
        <v>532.24399705838437</v>
      </c>
      <c r="V306" s="77">
        <v>-0.1867429324043243</v>
      </c>
      <c r="W306" s="77">
        <v>-0.17207249563230867</v>
      </c>
      <c r="X306" s="74">
        <v>11836100.470000001</v>
      </c>
      <c r="Y306" s="75">
        <v>18124.871111111108</v>
      </c>
      <c r="Z306" s="76">
        <v>653.03087660270887</v>
      </c>
      <c r="AA306" s="77">
        <v>1.8039113776640796E-2</v>
      </c>
      <c r="AB306" s="77">
        <v>0.16368770533878607</v>
      </c>
      <c r="AC306" s="74">
        <v>11626371.039999999</v>
      </c>
      <c r="AD306" s="75">
        <v>18311.376111111109</v>
      </c>
      <c r="AE306" s="76">
        <v>634.92612294415528</v>
      </c>
      <c r="AF306" s="77">
        <v>0.14306777567890264</v>
      </c>
      <c r="AG306" s="77">
        <v>8.4387871469001549E-2</v>
      </c>
      <c r="AH306" s="74">
        <v>10171200.07</v>
      </c>
      <c r="AI306" s="75">
        <v>18334.68</v>
      </c>
      <c r="AJ306" s="76">
        <f t="shared" ref="AJ306:AJ320" si="653">AH306/AI306</f>
        <v>554.75198203622858</v>
      </c>
      <c r="AK306" s="77">
        <f t="shared" ref="AK306:AK320" si="654">SUM(AH306-AM306)/ABS(AM306)</f>
        <v>-5.1335454868412601E-2</v>
      </c>
      <c r="AL306" s="78">
        <f t="shared" ref="AL306:AL320" si="655">SUM(AH306-AR306)/ABS(AR306)</f>
        <v>-6.7626832514492127E-2</v>
      </c>
      <c r="AM306" s="74">
        <v>10721598.189999999</v>
      </c>
      <c r="AN306" s="75">
        <v>18168.747777777775</v>
      </c>
      <c r="AO306" s="76">
        <f t="shared" ref="AO306:AO320" si="656">AM306/AN306</f>
        <v>590.11211565794338</v>
      </c>
      <c r="AP306" s="77">
        <f t="shared" ref="AP306:AP320" si="657">SUM(AM306-AR306)/ABS(AR306)</f>
        <v>-1.7172959324436212E-2</v>
      </c>
      <c r="AQ306" s="78">
        <f t="shared" ref="AQ306:AQ320" si="658">SUM(AM306-AW306)/ABS(AW306)</f>
        <v>-0.13146285751067138</v>
      </c>
      <c r="AR306" s="74">
        <v>10908936.92</v>
      </c>
      <c r="AS306" s="75">
        <v>18056.72</v>
      </c>
      <c r="AT306" s="79">
        <f t="shared" ref="AT306:AT320" si="659">AR306/AS306</f>
        <v>604.14831265035946</v>
      </c>
      <c r="AU306" s="77">
        <f t="shared" ref="AU306:AU320" si="660">SUM(AR306-AW306)/ABS(AW306)</f>
        <v>-0.11628688818703639</v>
      </c>
      <c r="AV306" s="78">
        <f t="shared" ref="AV306:AV320" si="661">SUM(AR306-BA306)/ABS(BA306)</f>
        <v>-2.3275158958611864E-2</v>
      </c>
      <c r="AW306" s="74">
        <v>12344432.57</v>
      </c>
      <c r="AX306" s="75">
        <v>17967.12</v>
      </c>
      <c r="AY306" s="79">
        <f t="shared" ref="AY306:AY319" si="662">AW306/AX306</f>
        <v>687.05683325986581</v>
      </c>
      <c r="AZ306" s="78">
        <f t="shared" ref="AZ306:AZ320" si="663">SUM(AW306-BA306)/ABS(BA306)</f>
        <v>0.10525104582595614</v>
      </c>
      <c r="BA306" s="74">
        <v>11168894.720000001</v>
      </c>
    </row>
    <row r="307" spans="1:58">
      <c r="A307" s="62"/>
      <c r="B307" s="73" t="s">
        <v>492</v>
      </c>
      <c r="C307" s="73" t="s">
        <v>493</v>
      </c>
      <c r="D307" s="74">
        <v>9509117.4000000004</v>
      </c>
      <c r="E307" s="75">
        <v>8384.2499999999964</v>
      </c>
      <c r="F307" s="76">
        <f t="shared" si="644"/>
        <v>1134.164343859022</v>
      </c>
      <c r="G307" s="77">
        <f t="shared" si="645"/>
        <v>0.16067299796266513</v>
      </c>
      <c r="H307" s="77">
        <f t="shared" si="646"/>
        <v>0.21863703493340322</v>
      </c>
      <c r="I307" s="74">
        <v>8192761.7999999998</v>
      </c>
      <c r="J307" s="75">
        <v>8062.2300000000005</v>
      </c>
      <c r="K307" s="76">
        <f t="shared" si="647"/>
        <v>1016.1905328922642</v>
      </c>
      <c r="L307" s="77">
        <f t="shared" si="648"/>
        <v>4.9940023652210973E-2</v>
      </c>
      <c r="M307" s="77">
        <f t="shared" si="649"/>
        <v>-4.1392355779792327E-2</v>
      </c>
      <c r="N307" s="74">
        <v>7803076</v>
      </c>
      <c r="O307" s="75">
        <v>8119.4260000000004</v>
      </c>
      <c r="P307" s="76">
        <f t="shared" si="650"/>
        <v>961.03788617569762</v>
      </c>
      <c r="Q307" s="77">
        <f t="shared" si="651"/>
        <v>-8.6988187300741329E-2</v>
      </c>
      <c r="R307" s="78">
        <f t="shared" si="652"/>
        <v>-0.168135890718039</v>
      </c>
      <c r="S307" s="74">
        <v>8546522.5</v>
      </c>
      <c r="T307" s="75">
        <v>7849.6</v>
      </c>
      <c r="U307" s="76">
        <v>1088.7844603546678</v>
      </c>
      <c r="V307" s="77">
        <v>-8.8879138570387053E-2</v>
      </c>
      <c r="W307" s="77">
        <v>-1.6812171946696014E-2</v>
      </c>
      <c r="X307" s="74">
        <v>9380229.1899999995</v>
      </c>
      <c r="Y307" s="75">
        <v>7796.8133333333326</v>
      </c>
      <c r="Z307" s="76">
        <v>1203.0850026763071</v>
      </c>
      <c r="AA307" s="77">
        <v>7.909704373425594E-2</v>
      </c>
      <c r="AB307" s="77">
        <v>0.49355658095846866</v>
      </c>
      <c r="AC307" s="74">
        <v>8692665.0800000001</v>
      </c>
      <c r="AD307" s="75">
        <v>7700.3872222222217</v>
      </c>
      <c r="AE307" s="76">
        <v>1128.8607740288962</v>
      </c>
      <c r="AF307" s="77">
        <v>0.38407994872264672</v>
      </c>
      <c r="AG307" s="77">
        <v>0.96827154446439434</v>
      </c>
      <c r="AH307" s="74">
        <v>6280464.5700000003</v>
      </c>
      <c r="AI307" s="75">
        <v>7607.2100000000009</v>
      </c>
      <c r="AJ307" s="76">
        <f t="shared" si="653"/>
        <v>825.59368940781178</v>
      </c>
      <c r="AK307" s="77">
        <f t="shared" si="654"/>
        <v>0.42207937213518054</v>
      </c>
      <c r="AL307" s="78">
        <f t="shared" si="655"/>
        <v>0.45187458687196291</v>
      </c>
      <c r="AM307" s="74">
        <v>4416395.24</v>
      </c>
      <c r="AN307" s="75">
        <v>7464.8</v>
      </c>
      <c r="AO307" s="76">
        <f t="shared" si="656"/>
        <v>591.62941271032048</v>
      </c>
      <c r="AP307" s="77">
        <f t="shared" si="657"/>
        <v>2.0951864797846224E-2</v>
      </c>
      <c r="AQ307" s="78">
        <f t="shared" si="658"/>
        <v>-0.21390529204977954</v>
      </c>
      <c r="AR307" s="74">
        <v>4325762.45</v>
      </c>
      <c r="AS307" s="75">
        <v>7402.3099999999995</v>
      </c>
      <c r="AT307" s="79">
        <f t="shared" si="659"/>
        <v>584.38007189647567</v>
      </c>
      <c r="AU307" s="77">
        <f t="shared" si="660"/>
        <v>-0.23003744343434712</v>
      </c>
      <c r="AV307" s="78">
        <f t="shared" si="661"/>
        <v>3.2538610728268628E-2</v>
      </c>
      <c r="AW307" s="74">
        <v>5618146.5099999998</v>
      </c>
      <c r="AX307" s="75">
        <v>7371.83</v>
      </c>
      <c r="AY307" s="79">
        <f t="shared" si="662"/>
        <v>762.11015582290963</v>
      </c>
      <c r="AZ307" s="78">
        <f t="shared" si="663"/>
        <v>0.34102444582995317</v>
      </c>
      <c r="BA307" s="74">
        <v>4189443.77</v>
      </c>
    </row>
    <row r="308" spans="1:58">
      <c r="A308" s="62"/>
      <c r="B308" s="73" t="s">
        <v>494</v>
      </c>
      <c r="C308" s="73" t="s">
        <v>495</v>
      </c>
      <c r="D308" s="74">
        <v>21745050.440000001</v>
      </c>
      <c r="E308" s="75">
        <v>15387.73</v>
      </c>
      <c r="F308" s="76">
        <f t="shared" si="644"/>
        <v>1413.1421879640468</v>
      </c>
      <c r="G308" s="77">
        <f t="shared" si="645"/>
        <v>0.2459062057856875</v>
      </c>
      <c r="H308" s="77">
        <f t="shared" si="646"/>
        <v>0.83206485428149723</v>
      </c>
      <c r="I308" s="74">
        <v>17453200.199999999</v>
      </c>
      <c r="J308" s="75">
        <v>15082.210000000003</v>
      </c>
      <c r="K308" s="76">
        <f t="shared" si="647"/>
        <v>1157.204428263497</v>
      </c>
      <c r="L308" s="77">
        <f t="shared" si="648"/>
        <v>0.47046771721164121</v>
      </c>
      <c r="M308" s="77">
        <f t="shared" si="649"/>
        <v>0.58527191829235481</v>
      </c>
      <c r="N308" s="74">
        <v>11869148.84</v>
      </c>
      <c r="O308" s="75">
        <v>14939.699999999999</v>
      </c>
      <c r="P308" s="76">
        <f t="shared" si="650"/>
        <v>794.47036018126209</v>
      </c>
      <c r="Q308" s="77">
        <f t="shared" si="651"/>
        <v>7.8073255017396634E-2</v>
      </c>
      <c r="R308" s="78">
        <f t="shared" si="652"/>
        <v>-6.8956255960676144E-2</v>
      </c>
      <c r="S308" s="74">
        <v>11009594</v>
      </c>
      <c r="T308" s="75">
        <v>14835.66</v>
      </c>
      <c r="U308" s="76">
        <v>742.10341838516115</v>
      </c>
      <c r="V308" s="77">
        <v>-0.13638174427738697</v>
      </c>
      <c r="W308" s="77">
        <v>-0.1668553992917787</v>
      </c>
      <c r="X308" s="74">
        <v>12748218.24</v>
      </c>
      <c r="Y308" s="75">
        <v>14803.951555555554</v>
      </c>
      <c r="Z308" s="76">
        <v>861.13617652415996</v>
      </c>
      <c r="AA308" s="77">
        <v>-3.5286024597631478E-2</v>
      </c>
      <c r="AB308" s="77">
        <v>-0.17896034967729971</v>
      </c>
      <c r="AC308" s="74">
        <v>13214505.609999999</v>
      </c>
      <c r="AD308" s="75">
        <v>14560.160000000007</v>
      </c>
      <c r="AE308" s="76">
        <v>907.5796976132126</v>
      </c>
      <c r="AF308" s="77">
        <v>-0.14892945343695649</v>
      </c>
      <c r="AG308" s="77">
        <v>-2.6104660761823394E-2</v>
      </c>
      <c r="AH308" s="74">
        <v>15526921.550000001</v>
      </c>
      <c r="AI308" s="75">
        <v>14265.97</v>
      </c>
      <c r="AJ308" s="76">
        <f t="shared" si="653"/>
        <v>1088.3887706198739</v>
      </c>
      <c r="AK308" s="77">
        <f t="shared" si="654"/>
        <v>0.14431799240515109</v>
      </c>
      <c r="AL308" s="78">
        <f t="shared" si="655"/>
        <v>0.22147993954468989</v>
      </c>
      <c r="AM308" s="74">
        <v>13568712.24</v>
      </c>
      <c r="AN308" s="75">
        <v>14279.698888888888</v>
      </c>
      <c r="AO308" s="76">
        <f t="shared" si="656"/>
        <v>950.20996910221186</v>
      </c>
      <c r="AP308" s="77">
        <f t="shared" si="657"/>
        <v>6.7430511144335195E-2</v>
      </c>
      <c r="AQ308" s="78">
        <f t="shared" si="658"/>
        <v>0.22239544597995067</v>
      </c>
      <c r="AR308" s="74">
        <v>12711564.92</v>
      </c>
      <c r="AS308" s="75">
        <v>14295.449999999999</v>
      </c>
      <c r="AT308" s="79">
        <f t="shared" si="659"/>
        <v>889.20355217918996</v>
      </c>
      <c r="AU308" s="77">
        <f t="shared" si="660"/>
        <v>0.14517566550490096</v>
      </c>
      <c r="AV308" s="78">
        <f t="shared" si="661"/>
        <v>0.33773040189007747</v>
      </c>
      <c r="AW308" s="74">
        <v>11100100.449999999</v>
      </c>
      <c r="AX308" s="75">
        <v>14428.16</v>
      </c>
      <c r="AY308" s="79">
        <f t="shared" si="662"/>
        <v>769.3358300711941</v>
      </c>
      <c r="AZ308" s="78">
        <f t="shared" si="663"/>
        <v>0.16814427880833488</v>
      </c>
      <c r="BA308" s="74">
        <v>9502336.8699999992</v>
      </c>
    </row>
    <row r="309" spans="1:58">
      <c r="A309" s="62"/>
      <c r="B309" s="73" t="s">
        <v>496</v>
      </c>
      <c r="C309" s="73" t="s">
        <v>497</v>
      </c>
      <c r="D309" s="74">
        <v>15382766.140000001</v>
      </c>
      <c r="E309" s="75">
        <v>20662.66</v>
      </c>
      <c r="F309" s="76">
        <f t="shared" si="644"/>
        <v>744.47172532481295</v>
      </c>
      <c r="G309" s="77">
        <f t="shared" si="645"/>
        <v>6.6277287399720969E-2</v>
      </c>
      <c r="H309" s="77">
        <f t="shared" si="646"/>
        <v>-5.4522154556962181E-2</v>
      </c>
      <c r="I309" s="74">
        <v>14426609.59</v>
      </c>
      <c r="J309" s="75">
        <v>20099.189999999995</v>
      </c>
      <c r="K309" s="76">
        <f t="shared" si="647"/>
        <v>717.7706957345049</v>
      </c>
      <c r="L309" s="77">
        <f t="shared" si="648"/>
        <v>-0.11329083286700305</v>
      </c>
      <c r="M309" s="77">
        <f t="shared" si="649"/>
        <v>-0.37100322724188378</v>
      </c>
      <c r="N309" s="74">
        <v>16269832.460000001</v>
      </c>
      <c r="O309" s="75">
        <v>19792.239999999994</v>
      </c>
      <c r="P309" s="76">
        <f t="shared" si="650"/>
        <v>822.03087977914606</v>
      </c>
      <c r="Q309" s="77">
        <f t="shared" si="651"/>
        <v>-0.29063914519813083</v>
      </c>
      <c r="R309" s="78">
        <f t="shared" si="652"/>
        <v>-0.1428300197598206</v>
      </c>
      <c r="S309" s="74">
        <v>22935903.989999998</v>
      </c>
      <c r="T309" s="75">
        <v>19879.63</v>
      </c>
      <c r="U309" s="76">
        <v>1153.7389775363022</v>
      </c>
      <c r="V309" s="77">
        <v>0.20836944192472337</v>
      </c>
      <c r="W309" s="77">
        <v>0.44614436229817717</v>
      </c>
      <c r="X309" s="74">
        <v>18980870.579999998</v>
      </c>
      <c r="Y309" s="75">
        <v>19775.309777777777</v>
      </c>
      <c r="Z309" s="76">
        <v>959.8267128704847</v>
      </c>
      <c r="AA309" s="77">
        <v>0.19677336427402492</v>
      </c>
      <c r="AB309" s="77">
        <v>0.85620726150454551</v>
      </c>
      <c r="AC309" s="74">
        <v>15860037.619999999</v>
      </c>
      <c r="AD309" s="75">
        <v>19947.194444444449</v>
      </c>
      <c r="AE309" s="76">
        <v>795.10116894745693</v>
      </c>
      <c r="AF309" s="77">
        <v>0.5510098377152135</v>
      </c>
      <c r="AG309" s="77">
        <v>1.1306184355479296</v>
      </c>
      <c r="AH309" s="74">
        <v>10225620.26</v>
      </c>
      <c r="AI309" s="75">
        <v>19898.929999999997</v>
      </c>
      <c r="AJ309" s="76">
        <f t="shared" si="653"/>
        <v>513.87789494208994</v>
      </c>
      <c r="AK309" s="77">
        <f t="shared" si="654"/>
        <v>0.37369756383140368</v>
      </c>
      <c r="AL309" s="78">
        <f t="shared" si="655"/>
        <v>0.65754198173135781</v>
      </c>
      <c r="AM309" s="74">
        <v>7443865.7599999998</v>
      </c>
      <c r="AN309" s="75">
        <v>19851.495555555557</v>
      </c>
      <c r="AO309" s="76">
        <f t="shared" si="656"/>
        <v>374.97757985880264</v>
      </c>
      <c r="AP309" s="77">
        <f t="shared" si="657"/>
        <v>0.20662802743005435</v>
      </c>
      <c r="AQ309" s="78">
        <f t="shared" si="658"/>
        <v>-0.23148494631035232</v>
      </c>
      <c r="AR309" s="74">
        <v>6169147.0700000003</v>
      </c>
      <c r="AS309" s="75">
        <v>19992.840000000004</v>
      </c>
      <c r="AT309" s="79">
        <f t="shared" si="659"/>
        <v>308.56782077983917</v>
      </c>
      <c r="AU309" s="77">
        <f t="shared" si="660"/>
        <v>-0.36308867669311878</v>
      </c>
      <c r="AV309" s="78">
        <f t="shared" si="661"/>
        <v>-0.52501012058883234</v>
      </c>
      <c r="AW309" s="74">
        <v>9686037.6699999999</v>
      </c>
      <c r="AX309" s="75">
        <v>20294.63</v>
      </c>
      <c r="AY309" s="79">
        <f t="shared" si="662"/>
        <v>477.27096626053293</v>
      </c>
      <c r="AZ309" s="78">
        <f t="shared" si="663"/>
        <v>-0.25422918068877753</v>
      </c>
      <c r="BA309" s="74">
        <v>12987954.77</v>
      </c>
    </row>
    <row r="310" spans="1:58">
      <c r="A310" s="62"/>
      <c r="B310" s="73" t="s">
        <v>498</v>
      </c>
      <c r="C310" s="73" t="s">
        <v>499</v>
      </c>
      <c r="D310" s="74">
        <v>5407292.8099999996</v>
      </c>
      <c r="E310" s="75">
        <v>5430.7700000000013</v>
      </c>
      <c r="F310" s="76">
        <f t="shared" si="644"/>
        <v>995.67700528654279</v>
      </c>
      <c r="G310" s="77">
        <f t="shared" si="645"/>
        <v>0.1200080542590759</v>
      </c>
      <c r="H310" s="77">
        <f t="shared" si="646"/>
        <v>2.6374001297933037E-2</v>
      </c>
      <c r="I310" s="74">
        <v>4827905.29</v>
      </c>
      <c r="J310" s="75">
        <v>5270.2100000000009</v>
      </c>
      <c r="K310" s="76">
        <f t="shared" si="647"/>
        <v>916.07455680134171</v>
      </c>
      <c r="L310" s="77">
        <f t="shared" si="648"/>
        <v>-8.3601231799252579E-2</v>
      </c>
      <c r="M310" s="77">
        <f t="shared" si="649"/>
        <v>-8.2712477127139902E-2</v>
      </c>
      <c r="N310" s="74">
        <v>5268345.46</v>
      </c>
      <c r="O310" s="75">
        <v>5236.34</v>
      </c>
      <c r="P310" s="76">
        <f t="shared" si="650"/>
        <v>1006.1121814091522</v>
      </c>
      <c r="Q310" s="77">
        <f t="shared" si="651"/>
        <v>9.6983398816396192E-4</v>
      </c>
      <c r="R310" s="78">
        <f t="shared" si="652"/>
        <v>7.873712137313522E-4</v>
      </c>
      <c r="S310" s="74">
        <v>5263240.99</v>
      </c>
      <c r="T310" s="75">
        <v>5222.5399999999991</v>
      </c>
      <c r="U310" s="76">
        <v>1007.7933323631798</v>
      </c>
      <c r="V310" s="77">
        <v>-1.8228598728657315E-4</v>
      </c>
      <c r="W310" s="77">
        <v>0.4537770314740609</v>
      </c>
      <c r="X310" s="74">
        <v>5264200.58</v>
      </c>
      <c r="Y310" s="75">
        <v>5138.322222222223</v>
      </c>
      <c r="Z310" s="76">
        <v>1024.4979493955009</v>
      </c>
      <c r="AA310" s="77">
        <v>0.45404208297071141</v>
      </c>
      <c r="AB310" s="77">
        <v>1.3530657315934984</v>
      </c>
      <c r="AC310" s="74">
        <v>3620390.8</v>
      </c>
      <c r="AD310" s="75">
        <v>5266.7866666666641</v>
      </c>
      <c r="AE310" s="76">
        <v>687.40031239794564</v>
      </c>
      <c r="AF310" s="77">
        <v>0.61829272973036498</v>
      </c>
      <c r="AG310" s="77">
        <v>5.2909701689721613</v>
      </c>
      <c r="AH310" s="74">
        <v>2237166.8199999998</v>
      </c>
      <c r="AI310" s="75">
        <v>5322.85</v>
      </c>
      <c r="AJ310" s="76">
        <f t="shared" si="653"/>
        <v>420.29492095400013</v>
      </c>
      <c r="AK310" s="77">
        <f t="shared" si="654"/>
        <v>2.8874117478241059</v>
      </c>
      <c r="AL310" s="78">
        <f t="shared" si="655"/>
        <v>11.111589499163296</v>
      </c>
      <c r="AM310" s="74">
        <v>575490.06000000006</v>
      </c>
      <c r="AN310" s="75">
        <v>5320.1555555555542</v>
      </c>
      <c r="AO310" s="76">
        <f t="shared" si="656"/>
        <v>108.17166039422411</v>
      </c>
      <c r="AP310" s="77">
        <f t="shared" si="657"/>
        <v>2.1155921432666589</v>
      </c>
      <c r="AQ310" s="78">
        <f t="shared" si="658"/>
        <v>-0.71863652297026803</v>
      </c>
      <c r="AR310" s="74">
        <v>184712.9</v>
      </c>
      <c r="AS310" s="75">
        <v>5289.4400000000005</v>
      </c>
      <c r="AT310" s="79">
        <f t="shared" si="659"/>
        <v>34.921069149097065</v>
      </c>
      <c r="AU310" s="77">
        <f t="shared" si="660"/>
        <v>-0.90969181327607096</v>
      </c>
      <c r="AV310" s="78">
        <f t="shared" si="661"/>
        <v>-0.90564558729075673</v>
      </c>
      <c r="AW310" s="74">
        <v>2045361.63</v>
      </c>
      <c r="AX310" s="75">
        <v>5371.24</v>
      </c>
      <c r="AY310" s="79">
        <f t="shared" si="662"/>
        <v>380.79877830817463</v>
      </c>
      <c r="AZ310" s="78">
        <f t="shared" si="663"/>
        <v>4.4804642104967166E-2</v>
      </c>
      <c r="BA310" s="74">
        <v>1957649.83</v>
      </c>
    </row>
    <row r="311" spans="1:58">
      <c r="A311" s="62"/>
      <c r="B311" s="73" t="s">
        <v>500</v>
      </c>
      <c r="C311" s="73" t="s">
        <v>501</v>
      </c>
      <c r="D311" s="74">
        <v>6846197.4500000002</v>
      </c>
      <c r="E311" s="75">
        <v>11068.369999999999</v>
      </c>
      <c r="F311" s="76">
        <f t="shared" si="644"/>
        <v>618.53709715161324</v>
      </c>
      <c r="G311" s="77">
        <f t="shared" si="645"/>
        <v>0.38516563130983572</v>
      </c>
      <c r="H311" s="77">
        <f t="shared" si="646"/>
        <v>0.88632628289026105</v>
      </c>
      <c r="I311" s="74">
        <v>4942511.78</v>
      </c>
      <c r="J311" s="75">
        <v>10960.680000000002</v>
      </c>
      <c r="K311" s="76">
        <f t="shared" si="647"/>
        <v>450.93112653594477</v>
      </c>
      <c r="L311" s="77">
        <f t="shared" si="648"/>
        <v>0.36180557779687295</v>
      </c>
      <c r="M311" s="77">
        <f t="shared" si="649"/>
        <v>0.7480236972526797</v>
      </c>
      <c r="N311" s="74">
        <v>3629381.36</v>
      </c>
      <c r="O311" s="75">
        <v>11102.930000000002</v>
      </c>
      <c r="P311" s="76">
        <f t="shared" si="650"/>
        <v>326.88500783126608</v>
      </c>
      <c r="Q311" s="77">
        <f t="shared" si="651"/>
        <v>0.28360738548349163</v>
      </c>
      <c r="R311" s="78">
        <f t="shared" si="652"/>
        <v>0.3498171697581175</v>
      </c>
      <c r="S311" s="74">
        <v>2827485.57</v>
      </c>
      <c r="T311" s="75">
        <v>10948.44</v>
      </c>
      <c r="U311" s="76">
        <v>258.25465271764745</v>
      </c>
      <c r="V311" s="77">
        <v>5.1581024714723693E-2</v>
      </c>
      <c r="W311" s="77">
        <v>4.5977189486787647E-2</v>
      </c>
      <c r="X311" s="74">
        <v>2688794.78</v>
      </c>
      <c r="Y311" s="75">
        <v>11040.678333333337</v>
      </c>
      <c r="Z311" s="76">
        <v>243.53528821523184</v>
      </c>
      <c r="AA311" s="77">
        <v>-5.3289619118567413E-3</v>
      </c>
      <c r="AB311" s="77">
        <v>-0.41580405239012863</v>
      </c>
      <c r="AC311" s="74">
        <v>2703200.03</v>
      </c>
      <c r="AD311" s="75">
        <v>11117.069444444443</v>
      </c>
      <c r="AE311" s="76">
        <v>243.15760943194212</v>
      </c>
      <c r="AF311" s="77">
        <v>-0.41267421565550544</v>
      </c>
      <c r="AG311" s="77">
        <v>-0.43563060063211012</v>
      </c>
      <c r="AH311" s="74">
        <v>4602556.37</v>
      </c>
      <c r="AI311" s="75">
        <v>11188.989999999998</v>
      </c>
      <c r="AJ311" s="76">
        <f t="shared" si="653"/>
        <v>411.3469017310768</v>
      </c>
      <c r="AK311" s="77">
        <f t="shared" si="654"/>
        <v>-3.9086288374391633E-2</v>
      </c>
      <c r="AL311" s="78">
        <f t="shared" si="655"/>
        <v>2.2026453229150481E-2</v>
      </c>
      <c r="AM311" s="74">
        <v>4789770.7300000004</v>
      </c>
      <c r="AN311" s="75">
        <v>11320.842222222223</v>
      </c>
      <c r="AO311" s="76">
        <f t="shared" si="656"/>
        <v>423.09314413003034</v>
      </c>
      <c r="AP311" s="77">
        <f t="shared" si="657"/>
        <v>6.3598573799260025E-2</v>
      </c>
      <c r="AQ311" s="78">
        <f t="shared" si="658"/>
        <v>0.35645157180303244</v>
      </c>
      <c r="AR311" s="74">
        <v>4503363.25</v>
      </c>
      <c r="AS311" s="75">
        <v>11387.57</v>
      </c>
      <c r="AT311" s="79">
        <f t="shared" si="659"/>
        <v>395.46305752675943</v>
      </c>
      <c r="AU311" s="77">
        <f t="shared" si="660"/>
        <v>0.27534166105326552</v>
      </c>
      <c r="AV311" s="78">
        <f t="shared" si="661"/>
        <v>0.29147370698356101</v>
      </c>
      <c r="AW311" s="74">
        <v>3531103.38</v>
      </c>
      <c r="AX311" s="75">
        <v>11450.54</v>
      </c>
      <c r="AY311" s="79">
        <f t="shared" si="662"/>
        <v>308.37876466961382</v>
      </c>
      <c r="AZ311" s="78">
        <f t="shared" si="663"/>
        <v>1.2649195445377778E-2</v>
      </c>
      <c r="BA311" s="74">
        <v>3486995.69</v>
      </c>
    </row>
    <row r="312" spans="1:58">
      <c r="A312" s="62"/>
      <c r="B312" s="73" t="s">
        <v>502</v>
      </c>
      <c r="C312" s="73" t="s">
        <v>503</v>
      </c>
      <c r="D312" s="74">
        <v>351571.74</v>
      </c>
      <c r="E312" s="75">
        <v>40.809999999999995</v>
      </c>
      <c r="F312" s="76">
        <f t="shared" si="644"/>
        <v>8614.842930654253</v>
      </c>
      <c r="G312" s="77">
        <f t="shared" si="645"/>
        <v>4.2151911957051882E-2</v>
      </c>
      <c r="H312" s="77">
        <f t="shared" si="646"/>
        <v>0.15938980063883693</v>
      </c>
      <c r="I312" s="74">
        <v>337351.72</v>
      </c>
      <c r="J312" s="75">
        <v>39.489999999999995</v>
      </c>
      <c r="K312" s="76">
        <f t="shared" si="647"/>
        <v>8542.7125854646747</v>
      </c>
      <c r="L312" s="77">
        <f t="shared" si="648"/>
        <v>0.11249596852115792</v>
      </c>
      <c r="M312" s="77">
        <f t="shared" si="649"/>
        <v>0.28966791459448588</v>
      </c>
      <c r="N312" s="74">
        <v>303238.59999999998</v>
      </c>
      <c r="O312" s="75">
        <v>32.450000000000003</v>
      </c>
      <c r="P312" s="76">
        <f t="shared" si="650"/>
        <v>9344.7950693374405</v>
      </c>
      <c r="Q312" s="77">
        <f t="shared" si="651"/>
        <v>0.15925625897668896</v>
      </c>
      <c r="R312" s="78">
        <f t="shared" si="652"/>
        <v>0.26468080612804984</v>
      </c>
      <c r="S312" s="74">
        <v>261580.3</v>
      </c>
      <c r="T312" s="75">
        <v>21.34</v>
      </c>
      <c r="U312" s="76">
        <v>12257.746016869727</v>
      </c>
      <c r="V312" s="77">
        <v>9.094153802061189E-2</v>
      </c>
      <c r="W312" s="77">
        <v>0.51704355124420853</v>
      </c>
      <c r="X312" s="74">
        <v>239774.81</v>
      </c>
      <c r="Y312" s="75">
        <v>31.55</v>
      </c>
      <c r="Z312" s="76">
        <v>7599.8354992076065</v>
      </c>
      <c r="AA312" s="77">
        <v>0.39058189497185142</v>
      </c>
      <c r="AB312" s="77">
        <v>1.6722481060764367</v>
      </c>
      <c r="AC312" s="74">
        <v>172427.68</v>
      </c>
      <c r="AD312" s="75">
        <v>29.444444444444443</v>
      </c>
      <c r="AE312" s="76">
        <v>5856.0344150943401</v>
      </c>
      <c r="AF312" s="77">
        <v>0.92167618156033104</v>
      </c>
      <c r="AG312" s="77">
        <v>1.4861643517617358</v>
      </c>
      <c r="AH312" s="74">
        <v>89727.75</v>
      </c>
      <c r="AI312" s="75">
        <v>27.27</v>
      </c>
      <c r="AJ312" s="76">
        <f t="shared" si="653"/>
        <v>3290.3465346534654</v>
      </c>
      <c r="AK312" s="77">
        <f t="shared" si="654"/>
        <v>0.29374781017635393</v>
      </c>
      <c r="AL312" s="78">
        <f t="shared" si="655"/>
        <v>-0.19923509103541154</v>
      </c>
      <c r="AM312" s="74">
        <v>69354.899999999994</v>
      </c>
      <c r="AN312" s="75">
        <v>20.400000000000002</v>
      </c>
      <c r="AO312" s="76">
        <f t="shared" si="656"/>
        <v>3399.7499999999995</v>
      </c>
      <c r="AP312" s="77">
        <f t="shared" si="657"/>
        <v>-0.38105023044990949</v>
      </c>
      <c r="AQ312" s="78">
        <f t="shared" si="658"/>
        <v>-0.59890314846012249</v>
      </c>
      <c r="AR312" s="74">
        <v>112052.55</v>
      </c>
      <c r="AS312" s="75">
        <v>20.39</v>
      </c>
      <c r="AT312" s="79">
        <f t="shared" si="659"/>
        <v>5495.4659146640506</v>
      </c>
      <c r="AU312" s="77">
        <f t="shared" si="660"/>
        <v>-0.35197188645626043</v>
      </c>
      <c r="AV312" s="78">
        <f t="shared" si="661"/>
        <v>-0.69136915936656351</v>
      </c>
      <c r="AW312" s="74">
        <v>172913.1</v>
      </c>
      <c r="AX312" s="75">
        <v>24.28</v>
      </c>
      <c r="AY312" s="79">
        <f t="shared" si="662"/>
        <v>7121.6268533772654</v>
      </c>
      <c r="AZ312" s="78">
        <f t="shared" si="663"/>
        <v>-0.52373850118062037</v>
      </c>
      <c r="BA312" s="74">
        <v>363063.36</v>
      </c>
    </row>
    <row r="313" spans="1:58">
      <c r="A313" s="62"/>
      <c r="B313" s="73" t="s">
        <v>504</v>
      </c>
      <c r="C313" s="73" t="s">
        <v>505</v>
      </c>
      <c r="D313" s="74">
        <v>6597118.7400000002</v>
      </c>
      <c r="E313" s="75">
        <v>6669.04</v>
      </c>
      <c r="F313" s="76">
        <f t="shared" si="644"/>
        <v>989.21565022851871</v>
      </c>
      <c r="G313" s="77">
        <f t="shared" si="645"/>
        <v>-0.13117899101392899</v>
      </c>
      <c r="H313" s="77">
        <f t="shared" si="646"/>
        <v>-0.11538241277690804</v>
      </c>
      <c r="I313" s="74">
        <v>7593185.0999999996</v>
      </c>
      <c r="J313" s="75">
        <v>6896.9999999999991</v>
      </c>
      <c r="K313" s="76">
        <f t="shared" si="647"/>
        <v>1100.9402783819053</v>
      </c>
      <c r="L313" s="77">
        <f t="shared" si="648"/>
        <v>1.8181625528894407E-2</v>
      </c>
      <c r="M313" s="77">
        <f t="shared" si="649"/>
        <v>0.28251497132513881</v>
      </c>
      <c r="N313" s="74">
        <v>7457593.9199999999</v>
      </c>
      <c r="O313" s="75">
        <v>6914.8700000000017</v>
      </c>
      <c r="P313" s="76">
        <f t="shared" si="650"/>
        <v>1078.4864964923415</v>
      </c>
      <c r="Q313" s="77">
        <f t="shared" si="651"/>
        <v>0.25961315660055884</v>
      </c>
      <c r="R313" s="78">
        <f t="shared" si="652"/>
        <v>0.21626852527531457</v>
      </c>
      <c r="S313" s="74">
        <v>5920543.0499999998</v>
      </c>
      <c r="T313" s="75">
        <v>7091.3200000000006</v>
      </c>
      <c r="U313" s="76">
        <v>834.89999746168542</v>
      </c>
      <c r="V313" s="77">
        <v>-3.4411065888056175E-2</v>
      </c>
      <c r="W313" s="77">
        <v>9.8568654033452135E-2</v>
      </c>
      <c r="X313" s="74">
        <v>6131535.7300000004</v>
      </c>
      <c r="Y313" s="75">
        <v>7405.7783333333336</v>
      </c>
      <c r="Z313" s="76">
        <v>827.93940812433175</v>
      </c>
      <c r="AA313" s="77">
        <v>0.13771876957538906</v>
      </c>
      <c r="AB313" s="77">
        <v>0.34018606631431075</v>
      </c>
      <c r="AC313" s="74">
        <v>5389324.5800000001</v>
      </c>
      <c r="AD313" s="75">
        <v>7631.8388888888894</v>
      </c>
      <c r="AE313" s="76">
        <v>706.1633059165149</v>
      </c>
      <c r="AF313" s="77">
        <v>0.17795900195483727</v>
      </c>
      <c r="AG313" s="77">
        <v>0.5365695454582402</v>
      </c>
      <c r="AH313" s="74">
        <v>4575137.6500000004</v>
      </c>
      <c r="AI313" s="75">
        <v>7744.6799999999985</v>
      </c>
      <c r="AJ313" s="76">
        <f t="shared" si="653"/>
        <v>590.74586038416066</v>
      </c>
      <c r="AK313" s="77">
        <f t="shared" si="654"/>
        <v>0.30443380704106376</v>
      </c>
      <c r="AL313" s="78">
        <f t="shared" si="655"/>
        <v>0.53258991927788613</v>
      </c>
      <c r="AM313" s="74">
        <v>3507374.33</v>
      </c>
      <c r="AN313" s="75">
        <v>7540.7800000000007</v>
      </c>
      <c r="AO313" s="76">
        <f t="shared" si="656"/>
        <v>465.12089332933726</v>
      </c>
      <c r="AP313" s="77">
        <f t="shared" si="657"/>
        <v>0.17490815632443968</v>
      </c>
      <c r="AQ313" s="78">
        <f t="shared" si="658"/>
        <v>0.44134521403785826</v>
      </c>
      <c r="AR313" s="74">
        <v>2985232.77</v>
      </c>
      <c r="AS313" s="75">
        <v>6943.93</v>
      </c>
      <c r="AT313" s="79">
        <f t="shared" si="659"/>
        <v>429.9053662695332</v>
      </c>
      <c r="AU313" s="77">
        <f t="shared" si="660"/>
        <v>0.22677266838195695</v>
      </c>
      <c r="AV313" s="78">
        <f t="shared" si="661"/>
        <v>1.1329520236392394</v>
      </c>
      <c r="AW313" s="74">
        <v>2433403.39</v>
      </c>
      <c r="AX313" s="75">
        <v>6706.5</v>
      </c>
      <c r="AY313" s="79">
        <f t="shared" si="662"/>
        <v>362.84252441661079</v>
      </c>
      <c r="AZ313" s="78">
        <f t="shared" si="663"/>
        <v>0.73866933834814019</v>
      </c>
      <c r="BA313" s="74">
        <v>1399578.02</v>
      </c>
    </row>
    <row r="314" spans="1:58">
      <c r="A314" s="62"/>
      <c r="B314" s="73" t="s">
        <v>506</v>
      </c>
      <c r="C314" s="73" t="s">
        <v>507</v>
      </c>
      <c r="D314" s="74">
        <v>7728901.0499999998</v>
      </c>
      <c r="E314" s="75">
        <v>9901.41</v>
      </c>
      <c r="F314" s="76">
        <f t="shared" si="644"/>
        <v>780.58590140192155</v>
      </c>
      <c r="G314" s="77">
        <f t="shared" si="645"/>
        <v>0.17155634652528989</v>
      </c>
      <c r="H314" s="77">
        <f t="shared" si="646"/>
        <v>0.33034822881298609</v>
      </c>
      <c r="I314" s="74">
        <v>6597122.7699999996</v>
      </c>
      <c r="J314" s="75">
        <v>9805.06</v>
      </c>
      <c r="K314" s="76">
        <f t="shared" si="647"/>
        <v>672.82839370692272</v>
      </c>
      <c r="L314" s="77">
        <f t="shared" si="648"/>
        <v>0.13553926173389427</v>
      </c>
      <c r="M314" s="77">
        <f t="shared" si="649"/>
        <v>1.1269850164802806</v>
      </c>
      <c r="N314" s="74">
        <v>5809682.6699999999</v>
      </c>
      <c r="O314" s="75">
        <v>9801.57</v>
      </c>
      <c r="P314" s="76">
        <f t="shared" si="650"/>
        <v>592.72980451090996</v>
      </c>
      <c r="Q314" s="77">
        <f t="shared" si="651"/>
        <v>0.87310565839221921</v>
      </c>
      <c r="R314" s="78">
        <f t="shared" si="652"/>
        <v>0.58736183692178845</v>
      </c>
      <c r="S314" s="74">
        <v>3101631.05</v>
      </c>
      <c r="T314" s="75">
        <v>9657.7299999999977</v>
      </c>
      <c r="U314" s="76">
        <v>321.15528700843788</v>
      </c>
      <c r="V314" s="77">
        <v>-0.15255082925524824</v>
      </c>
      <c r="W314" s="77">
        <v>-0.17850085747219968</v>
      </c>
      <c r="X314" s="74">
        <v>3659961.16</v>
      </c>
      <c r="Y314" s="75">
        <v>9709.1766666666663</v>
      </c>
      <c r="Z314" s="76">
        <v>376.95896219143884</v>
      </c>
      <c r="AA314" s="77">
        <v>-3.0621338851681366E-2</v>
      </c>
      <c r="AB314" s="77">
        <v>-0.36205991741858173</v>
      </c>
      <c r="AC314" s="74">
        <v>3775574.3</v>
      </c>
      <c r="AD314" s="75">
        <v>9685.3000000000011</v>
      </c>
      <c r="AE314" s="76">
        <v>389.82522998771327</v>
      </c>
      <c r="AF314" s="77">
        <v>-0.34190826748164715</v>
      </c>
      <c r="AG314" s="77">
        <v>-0.32393902407050951</v>
      </c>
      <c r="AH314" s="74">
        <v>5737155.04</v>
      </c>
      <c r="AI314" s="75">
        <v>9635.99</v>
      </c>
      <c r="AJ314" s="76">
        <f t="shared" si="653"/>
        <v>595.38823099650369</v>
      </c>
      <c r="AK314" s="77">
        <f t="shared" si="654"/>
        <v>2.7305073933042545E-2</v>
      </c>
      <c r="AL314" s="78">
        <f t="shared" si="655"/>
        <v>9.5971609592820709E-3</v>
      </c>
      <c r="AM314" s="74">
        <v>5584665.3399999999</v>
      </c>
      <c r="AN314" s="75">
        <v>9387.7433333333338</v>
      </c>
      <c r="AO314" s="76">
        <f t="shared" si="656"/>
        <v>594.88901024491861</v>
      </c>
      <c r="AP314" s="77">
        <f t="shared" si="657"/>
        <v>-1.7237248625635269E-2</v>
      </c>
      <c r="AQ314" s="78">
        <f t="shared" si="658"/>
        <v>-0.1793699342021704</v>
      </c>
      <c r="AR314" s="74">
        <v>5682618.04</v>
      </c>
      <c r="AS314" s="75">
        <v>9236.02</v>
      </c>
      <c r="AT314" s="79">
        <f t="shared" si="659"/>
        <v>615.26696997191425</v>
      </c>
      <c r="AU314" s="77">
        <f t="shared" si="660"/>
        <v>-0.16497642523569128</v>
      </c>
      <c r="AV314" s="78">
        <f t="shared" si="661"/>
        <v>-0.26909996278140108</v>
      </c>
      <c r="AW314" s="74">
        <v>6805338.4500000002</v>
      </c>
      <c r="AX314" s="75">
        <v>9232.16</v>
      </c>
      <c r="AY314" s="79">
        <f t="shared" si="662"/>
        <v>737.13393723678973</v>
      </c>
      <c r="AZ314" s="78">
        <f t="shared" si="663"/>
        <v>-0.12469532680571251</v>
      </c>
      <c r="BA314" s="74">
        <v>7774822.4800000004</v>
      </c>
    </row>
    <row r="315" spans="1:58">
      <c r="A315" s="62"/>
      <c r="B315" s="73" t="s">
        <v>508</v>
      </c>
      <c r="C315" s="73" t="s">
        <v>509</v>
      </c>
      <c r="D315" s="74">
        <v>4208041</v>
      </c>
      <c r="E315" s="75">
        <v>2294.2399999999998</v>
      </c>
      <c r="F315" s="76">
        <f t="shared" si="644"/>
        <v>1834.1764593067858</v>
      </c>
      <c r="G315" s="77">
        <f>SUM(D315-I315)/ABS(I315)</f>
        <v>0.74965753115948375</v>
      </c>
      <c r="H315" s="77">
        <f>SUM(D315-N315)/ABS(N315)</f>
        <v>1.3282220559986722</v>
      </c>
      <c r="I315" s="74">
        <v>2405065.52</v>
      </c>
      <c r="J315" s="75">
        <v>2237.5300000000002</v>
      </c>
      <c r="K315" s="76">
        <f t="shared" si="647"/>
        <v>1074.8752061424873</v>
      </c>
      <c r="L315" s="77">
        <f>SUM(I315-N315)/ABS(N315)</f>
        <v>0.33067301145257755</v>
      </c>
      <c r="M315" s="77">
        <f>SUM(I315-S315)/ABS(S315)</f>
        <v>0.46278056256375272</v>
      </c>
      <c r="N315" s="74">
        <v>1807405.35</v>
      </c>
      <c r="O315" s="75">
        <v>2243.5200000000004</v>
      </c>
      <c r="P315" s="76">
        <f t="shared" si="650"/>
        <v>805.61142757809148</v>
      </c>
      <c r="Q315" s="77">
        <f>SUM(N315-S315)/ABS(S315)</f>
        <v>9.9278748403385061E-2</v>
      </c>
      <c r="R315" s="78">
        <f>SUM(N315-X315)/ABS(X315)</f>
        <v>-0.2142412495942588</v>
      </c>
      <c r="S315" s="74">
        <v>1644173.83</v>
      </c>
      <c r="T315" s="75">
        <v>2225.21</v>
      </c>
      <c r="U315" s="76">
        <v>738.88479289595136</v>
      </c>
      <c r="V315" s="77">
        <v>-0.28520518426559843</v>
      </c>
      <c r="W315" s="77">
        <v>-0.28361500038209686</v>
      </c>
      <c r="X315" s="74">
        <v>2300203.91</v>
      </c>
      <c r="Y315" s="75">
        <v>2296.222888888889</v>
      </c>
      <c r="Z315" s="76">
        <v>1001.7337259071734</v>
      </c>
      <c r="AA315" s="77">
        <v>2.2246718197973638E-3</v>
      </c>
      <c r="AB315" s="77">
        <v>0.35683079055208761</v>
      </c>
      <c r="AC315" s="74">
        <v>2295098.0699999998</v>
      </c>
      <c r="AD315" s="75">
        <v>2301.9288888888882</v>
      </c>
      <c r="AE315" s="76">
        <v>997.03256737344941</v>
      </c>
      <c r="AF315" s="77">
        <v>0.35381898760126446</v>
      </c>
      <c r="AG315" s="77">
        <v>1.5556924162851069</v>
      </c>
      <c r="AH315" s="74">
        <v>1695276.91</v>
      </c>
      <c r="AI315" s="75">
        <v>2421.63</v>
      </c>
      <c r="AJ315" s="76">
        <f t="shared" si="653"/>
        <v>700.05612335493026</v>
      </c>
      <c r="AK315" s="77">
        <f t="shared" si="654"/>
        <v>0.88776523279035735</v>
      </c>
      <c r="AL315" s="78">
        <f t="shared" si="655"/>
        <v>0.86683016399918356</v>
      </c>
      <c r="AM315" s="74">
        <v>898033.76</v>
      </c>
      <c r="AN315" s="75">
        <v>2420.2766666666671</v>
      </c>
      <c r="AO315" s="76">
        <f t="shared" si="656"/>
        <v>371.04591072921409</v>
      </c>
      <c r="AP315" s="77">
        <f t="shared" si="657"/>
        <v>-1.1089868818184067E-2</v>
      </c>
      <c r="AQ315" s="78">
        <f t="shared" si="658"/>
        <v>0.30327140753245152</v>
      </c>
      <c r="AR315" s="74">
        <v>908104.52</v>
      </c>
      <c r="AS315" s="75">
        <v>2420.69</v>
      </c>
      <c r="AT315" s="79">
        <f t="shared" si="659"/>
        <v>375.14283943834198</v>
      </c>
      <c r="AU315" s="77">
        <f t="shared" si="660"/>
        <v>0.31788659701054139</v>
      </c>
      <c r="AV315" s="78">
        <f t="shared" si="661"/>
        <v>0.43094250833786568</v>
      </c>
      <c r="AW315" s="74">
        <v>689061.2</v>
      </c>
      <c r="AX315" s="75">
        <v>2415.44</v>
      </c>
      <c r="AY315" s="79">
        <f t="shared" si="662"/>
        <v>285.27357334481502</v>
      </c>
      <c r="AZ315" s="78">
        <f t="shared" si="663"/>
        <v>8.5785766077124723E-2</v>
      </c>
      <c r="BA315" s="74">
        <v>634619.85</v>
      </c>
    </row>
    <row r="316" spans="1:58">
      <c r="A316" s="62"/>
      <c r="B316" s="73" t="s">
        <v>510</v>
      </c>
      <c r="C316" s="73" t="s">
        <v>511</v>
      </c>
      <c r="D316" s="74">
        <v>2061089.7</v>
      </c>
      <c r="E316" s="75">
        <v>2003.2699999999998</v>
      </c>
      <c r="F316" s="76">
        <f t="shared" si="644"/>
        <v>1028.8626595516332</v>
      </c>
      <c r="G316" s="77">
        <f t="shared" ref="G316:G320" si="664">SUM(D316-I316)/ABS(I316)</f>
        <v>0.63674260689493045</v>
      </c>
      <c r="H316" s="77">
        <f t="shared" ref="H316:H320" si="665">SUM(D316-N316)/ABS(N316)</f>
        <v>2.5660398639607216</v>
      </c>
      <c r="I316" s="74">
        <v>1259263.18</v>
      </c>
      <c r="J316" s="75">
        <v>1952.09</v>
      </c>
      <c r="K316" s="76">
        <f t="shared" si="647"/>
        <v>645.08459138666763</v>
      </c>
      <c r="L316" s="77">
        <f t="shared" ref="L316:L320" si="666">SUM(I316-N316)/ABS(N316)</f>
        <v>1.1787420019118748</v>
      </c>
      <c r="M316" s="77">
        <f t="shared" ref="M316:M320" si="667">SUM(I316-S316)/ABS(S316)</f>
        <v>0.18516378886248322</v>
      </c>
      <c r="N316" s="74">
        <v>577977.18999999994</v>
      </c>
      <c r="O316" s="75">
        <v>1904.2199999999998</v>
      </c>
      <c r="P316" s="76">
        <f t="shared" si="650"/>
        <v>303.52437743538036</v>
      </c>
      <c r="Q316" s="77">
        <f t="shared" ref="Q316:Q320" si="668">SUM(N316-S316)/ABS(S316)</f>
        <v>-0.4560329824171534</v>
      </c>
      <c r="R316" s="78">
        <f t="shared" ref="R316:R320" si="669">SUM(N316-X316)/ABS(X316)</f>
        <v>-0.63976456476098609</v>
      </c>
      <c r="S316" s="74">
        <v>1062522.49</v>
      </c>
      <c r="T316" s="75">
        <v>1961.1100000000004</v>
      </c>
      <c r="U316" s="76">
        <v>541.79647750508627</v>
      </c>
      <c r="V316" s="77">
        <v>-0.33776235765222706</v>
      </c>
      <c r="W316" s="77">
        <v>-1.4049593341415124E-2</v>
      </c>
      <c r="X316" s="74">
        <v>1604442.91</v>
      </c>
      <c r="Y316" s="75">
        <v>2079.741</v>
      </c>
      <c r="Z316" s="76">
        <v>771.46284561394896</v>
      </c>
      <c r="AA316" s="77">
        <v>0.4888166174957701</v>
      </c>
      <c r="AB316" s="77">
        <v>0.56786501125370381</v>
      </c>
      <c r="AC316" s="74">
        <v>1077663.22</v>
      </c>
      <c r="AD316" s="75">
        <v>2222.208333333333</v>
      </c>
      <c r="AE316" s="76">
        <v>484.95147994674971</v>
      </c>
      <c r="AF316" s="77">
        <v>5.3094782009415802E-2</v>
      </c>
      <c r="AG316" s="77">
        <v>0.19440863793178509</v>
      </c>
      <c r="AH316" s="74">
        <v>1023329.75</v>
      </c>
      <c r="AI316" s="75">
        <v>2118.9500000000003</v>
      </c>
      <c r="AJ316" s="76">
        <f t="shared" si="653"/>
        <v>482.94190518889064</v>
      </c>
      <c r="AK316" s="77">
        <f t="shared" si="654"/>
        <v>0.13418911415810794</v>
      </c>
      <c r="AL316" s="78">
        <f t="shared" si="655"/>
        <v>-1.9086753469485504E-2</v>
      </c>
      <c r="AM316" s="74">
        <v>902256.72</v>
      </c>
      <c r="AN316" s="75">
        <v>2113.7644444444441</v>
      </c>
      <c r="AO316" s="76">
        <f t="shared" si="656"/>
        <v>426.84828121287569</v>
      </c>
      <c r="AP316" s="77">
        <f t="shared" si="657"/>
        <v>-0.13514136726781045</v>
      </c>
      <c r="AQ316" s="78">
        <f t="shared" si="658"/>
        <v>-0.16695876058790068</v>
      </c>
      <c r="AR316" s="74">
        <v>1043241.85</v>
      </c>
      <c r="AS316" s="75">
        <v>2072.2000000000003</v>
      </c>
      <c r="AT316" s="79">
        <f t="shared" si="659"/>
        <v>503.44650612875199</v>
      </c>
      <c r="AU316" s="77">
        <f t="shared" si="660"/>
        <v>-3.6789126125243578E-2</v>
      </c>
      <c r="AV316" s="78">
        <f t="shared" si="661"/>
        <v>0.32196892428156493</v>
      </c>
      <c r="AW316" s="74">
        <v>1083087.7</v>
      </c>
      <c r="AX316" s="75">
        <v>2132.7600000000002</v>
      </c>
      <c r="AY316" s="79">
        <f t="shared" si="662"/>
        <v>507.83383971942453</v>
      </c>
      <c r="AZ316" s="78">
        <f t="shared" si="663"/>
        <v>0.37246054850233845</v>
      </c>
      <c r="BA316" s="74">
        <v>789157.62</v>
      </c>
    </row>
    <row r="317" spans="1:58">
      <c r="A317" s="62"/>
      <c r="B317" s="73" t="s">
        <v>512</v>
      </c>
      <c r="C317" s="73" t="s">
        <v>513</v>
      </c>
      <c r="D317" s="74">
        <v>1074932.06</v>
      </c>
      <c r="E317" s="75">
        <v>414.89000000000004</v>
      </c>
      <c r="F317" s="76">
        <f t="shared" si="644"/>
        <v>2590.8844754031188</v>
      </c>
      <c r="G317" s="77">
        <f t="shared" si="664"/>
        <v>5.3555399865618636E-2</v>
      </c>
      <c r="H317" s="77">
        <f t="shared" si="665"/>
        <v>5.3656842308052705E-2</v>
      </c>
      <c r="I317" s="74">
        <v>1020290.02</v>
      </c>
      <c r="J317" s="75">
        <v>421.30999999999995</v>
      </c>
      <c r="K317" s="76">
        <f t="shared" si="647"/>
        <v>2421.7085281621612</v>
      </c>
      <c r="L317" s="77">
        <f t="shared" si="666"/>
        <v>9.6285817003076809E-5</v>
      </c>
      <c r="M317" s="77">
        <f t="shared" si="667"/>
        <v>0.42317330439440271</v>
      </c>
      <c r="N317" s="74">
        <v>1020191.79</v>
      </c>
      <c r="O317" s="75">
        <v>438.13000000000011</v>
      </c>
      <c r="P317" s="76">
        <f t="shared" si="650"/>
        <v>2328.5138885718848</v>
      </c>
      <c r="Q317" s="77">
        <f t="shared" si="668"/>
        <v>0.42303628618296252</v>
      </c>
      <c r="R317" s="78">
        <f t="shared" si="669"/>
        <v>0.88887561987214625</v>
      </c>
      <c r="S317" s="74">
        <v>716912</v>
      </c>
      <c r="T317" s="75">
        <v>419.9</v>
      </c>
      <c r="U317" s="76">
        <v>1707.339842819719</v>
      </c>
      <c r="V317" s="77">
        <v>0.32735590667101927</v>
      </c>
      <c r="W317" s="77">
        <v>0.51363519895197141</v>
      </c>
      <c r="X317" s="74">
        <v>540105.32999999996</v>
      </c>
      <c r="Y317" s="75">
        <v>432.96155555555544</v>
      </c>
      <c r="Z317" s="76">
        <v>1247.467178250879</v>
      </c>
      <c r="AA317" s="77">
        <v>0.14033861705421324</v>
      </c>
      <c r="AB317" s="77">
        <v>-0.32368905410364063</v>
      </c>
      <c r="AC317" s="74">
        <v>473635.92</v>
      </c>
      <c r="AD317" s="75">
        <v>458.70388888888886</v>
      </c>
      <c r="AE317" s="76">
        <v>1032.5526586384099</v>
      </c>
      <c r="AF317" s="77">
        <v>-0.40692094805712725</v>
      </c>
      <c r="AG317" s="77">
        <v>-0.3481806053462147</v>
      </c>
      <c r="AH317" s="74">
        <v>798605.04</v>
      </c>
      <c r="AI317" s="75">
        <v>460.6</v>
      </c>
      <c r="AJ317" s="76">
        <f t="shared" si="653"/>
        <v>1733.8363873208857</v>
      </c>
      <c r="AK317" s="77">
        <f t="shared" si="654"/>
        <v>9.9043023891139947E-2</v>
      </c>
      <c r="AL317" s="78">
        <f t="shared" si="655"/>
        <v>1.256030818779776</v>
      </c>
      <c r="AM317" s="74">
        <v>726636.74</v>
      </c>
      <c r="AN317" s="75">
        <v>462.20555555555558</v>
      </c>
      <c r="AO317" s="76">
        <f t="shared" si="656"/>
        <v>1572.1073259853119</v>
      </c>
      <c r="AP317" s="77">
        <f t="shared" si="657"/>
        <v>1.0527229323492211</v>
      </c>
      <c r="AQ317" s="78">
        <f t="shared" si="658"/>
        <v>0.43843811968387791</v>
      </c>
      <c r="AR317" s="74">
        <v>353986.76</v>
      </c>
      <c r="AS317" s="75">
        <v>508.20000000000005</v>
      </c>
      <c r="AT317" s="79">
        <f t="shared" si="659"/>
        <v>696.55009838646197</v>
      </c>
      <c r="AU317" s="77">
        <f t="shared" si="660"/>
        <v>-0.29925364158246642</v>
      </c>
      <c r="AV317" s="78">
        <f t="shared" si="661"/>
        <v>-0.39377163023234896</v>
      </c>
      <c r="AW317" s="74">
        <v>505156.76</v>
      </c>
      <c r="AX317" s="75">
        <v>542.76</v>
      </c>
      <c r="AY317" s="79">
        <f t="shared" si="662"/>
        <v>930.71847593779944</v>
      </c>
      <c r="AZ317" s="78">
        <f t="shared" si="663"/>
        <v>-0.13488188345827243</v>
      </c>
      <c r="BA317" s="74">
        <v>583916.52</v>
      </c>
    </row>
    <row r="318" spans="1:58">
      <c r="A318" s="62"/>
      <c r="B318" s="73" t="s">
        <v>514</v>
      </c>
      <c r="C318" s="73" t="s">
        <v>515</v>
      </c>
      <c r="D318" s="74">
        <v>935096.18</v>
      </c>
      <c r="E318" s="75">
        <v>2086.2799999999997</v>
      </c>
      <c r="F318" s="76">
        <f t="shared" si="644"/>
        <v>448.21221504304322</v>
      </c>
      <c r="G318" s="77">
        <f t="shared" si="664"/>
        <v>-2.7854054795613144E-2</v>
      </c>
      <c r="H318" s="77">
        <f t="shared" si="665"/>
        <v>-8.9885578070962771E-2</v>
      </c>
      <c r="I318" s="74">
        <v>961888.68</v>
      </c>
      <c r="J318" s="75">
        <v>2003.1499999999999</v>
      </c>
      <c r="K318" s="76">
        <f t="shared" si="647"/>
        <v>480.18804383096631</v>
      </c>
      <c r="L318" s="77">
        <f t="shared" si="666"/>
        <v>-6.3808858722656028E-2</v>
      </c>
      <c r="M318" s="77">
        <f t="shared" si="667"/>
        <v>-4.1902731254796516E-2</v>
      </c>
      <c r="N318" s="74">
        <v>1027449.03</v>
      </c>
      <c r="O318" s="75">
        <v>2057.5380000000005</v>
      </c>
      <c r="P318" s="76">
        <f t="shared" si="650"/>
        <v>499.35847114366771</v>
      </c>
      <c r="Q318" s="77">
        <f t="shared" si="668"/>
        <v>2.3399203968081435E-2</v>
      </c>
      <c r="R318" s="78">
        <f t="shared" si="669"/>
        <v>-0.23621440218289827</v>
      </c>
      <c r="S318" s="74">
        <v>1003957.23</v>
      </c>
      <c r="T318" s="75">
        <v>2022.82</v>
      </c>
      <c r="U318" s="76">
        <v>496.31565339476572</v>
      </c>
      <c r="V318" s="77">
        <v>-0.25367774876545313</v>
      </c>
      <c r="W318" s="77">
        <v>0.10681335037810304</v>
      </c>
      <c r="X318" s="74">
        <v>1345206.08</v>
      </c>
      <c r="Y318" s="75">
        <v>2126.0808888888891</v>
      </c>
      <c r="Z318" s="76">
        <v>632.7163218625318</v>
      </c>
      <c r="AA318" s="77">
        <v>0.48302338372900072</v>
      </c>
      <c r="AB318" s="77">
        <v>1.4006173620421745</v>
      </c>
      <c r="AC318" s="74">
        <v>907070.04</v>
      </c>
      <c r="AD318" s="75">
        <v>2223.8727777777785</v>
      </c>
      <c r="AE318" s="76">
        <v>407.87856619495858</v>
      </c>
      <c r="AF318" s="77">
        <v>0.61873196901718563</v>
      </c>
      <c r="AG318" s="77">
        <v>11.596813163987449</v>
      </c>
      <c r="AH318" s="74">
        <v>560358.39</v>
      </c>
      <c r="AI318" s="75">
        <v>2201.4</v>
      </c>
      <c r="AJ318" s="76">
        <f t="shared" si="653"/>
        <v>254.54637503406923</v>
      </c>
      <c r="AK318" s="77">
        <f t="shared" si="654"/>
        <v>7.5463667653523343</v>
      </c>
      <c r="AL318" s="78">
        <f t="shared" si="655"/>
        <v>-3.2683350930113549E-2</v>
      </c>
      <c r="AM318" s="74">
        <v>-85598.38</v>
      </c>
      <c r="AN318" s="75">
        <v>2222.7766666666666</v>
      </c>
      <c r="AO318" s="76">
        <f t="shared" si="656"/>
        <v>-38.509662839121638</v>
      </c>
      <c r="AP318" s="77">
        <f t="shared" si="657"/>
        <v>-1.1477638946521542</v>
      </c>
      <c r="AQ318" s="78">
        <f t="shared" si="658"/>
        <v>-1.4115052507573449</v>
      </c>
      <c r="AR318" s="74">
        <v>579291.57999999996</v>
      </c>
      <c r="AS318" s="75">
        <v>2252.9899999999998</v>
      </c>
      <c r="AT318" s="79">
        <f t="shared" si="659"/>
        <v>257.12123888699017</v>
      </c>
      <c r="AU318" s="77">
        <f t="shared" si="660"/>
        <v>1.7848836261798249</v>
      </c>
      <c r="AV318" s="78">
        <f t="shared" si="661"/>
        <v>8.243715363489617</v>
      </c>
      <c r="AW318" s="74">
        <v>208012.85</v>
      </c>
      <c r="AX318" s="75">
        <v>2265.56</v>
      </c>
      <c r="AY318" s="79">
        <f t="shared" si="662"/>
        <v>91.81520242235915</v>
      </c>
      <c r="AZ318" s="92">
        <f t="shared" si="663"/>
        <v>3.6010836845725631</v>
      </c>
      <c r="BA318" s="74">
        <v>-79971.61</v>
      </c>
    </row>
    <row r="319" spans="1:58">
      <c r="A319" s="62"/>
      <c r="B319" s="73" t="s">
        <v>516</v>
      </c>
      <c r="C319" s="73" t="s">
        <v>517</v>
      </c>
      <c r="D319" s="74">
        <v>3957813.24</v>
      </c>
      <c r="E319" s="75">
        <v>4402.88</v>
      </c>
      <c r="F319" s="76">
        <f t="shared" si="644"/>
        <v>898.91462860673016</v>
      </c>
      <c r="G319" s="77">
        <f t="shared" si="664"/>
        <v>-6.1505233673625884E-2</v>
      </c>
      <c r="H319" s="77">
        <f t="shared" si="665"/>
        <v>-0.16815115885038096</v>
      </c>
      <c r="I319" s="74">
        <v>4217192.66</v>
      </c>
      <c r="J319" s="75">
        <v>4334.29</v>
      </c>
      <c r="K319" s="76">
        <f t="shared" si="647"/>
        <v>972.98350133470535</v>
      </c>
      <c r="L319" s="77">
        <f t="shared" si="666"/>
        <v>-0.11363507715041164</v>
      </c>
      <c r="M319" s="77">
        <f t="shared" si="667"/>
        <v>-0.11330753301585858</v>
      </c>
      <c r="N319" s="74">
        <v>4757851.4800000004</v>
      </c>
      <c r="O319" s="75">
        <v>4384.1999999999989</v>
      </c>
      <c r="P319" s="76">
        <f t="shared" si="650"/>
        <v>1085.2268327174859</v>
      </c>
      <c r="Q319" s="77">
        <f t="shared" si="668"/>
        <v>3.6953643596369115E-4</v>
      </c>
      <c r="R319" s="78">
        <f t="shared" si="669"/>
        <v>-5.3341630282950761E-2</v>
      </c>
      <c r="S319" s="74">
        <v>4756093.93</v>
      </c>
      <c r="T319" s="75">
        <v>4515.84</v>
      </c>
      <c r="U319" s="76">
        <v>1053.2024894593253</v>
      </c>
      <c r="V319" s="77">
        <v>-5.3691325817729604E-2</v>
      </c>
      <c r="W319" s="77">
        <v>0.12350301141050202</v>
      </c>
      <c r="X319" s="74">
        <v>5025943.5</v>
      </c>
      <c r="Y319" s="75">
        <v>4715.5967777777778</v>
      </c>
      <c r="Z319" s="76">
        <v>1065.8128200622939</v>
      </c>
      <c r="AA319" s="77">
        <v>0.18724792666763812</v>
      </c>
      <c r="AB319" s="77">
        <v>-3.2697888766081561E-2</v>
      </c>
      <c r="AC319" s="74">
        <v>4233272.08</v>
      </c>
      <c r="AD319" s="75">
        <v>4839.1133333333364</v>
      </c>
      <c r="AE319" s="76">
        <v>874.80325183539082</v>
      </c>
      <c r="AF319" s="77">
        <v>-0.18525685368098521</v>
      </c>
      <c r="AG319" s="77">
        <v>-0.14555700284819234</v>
      </c>
      <c r="AH319" s="74">
        <v>5195836.38</v>
      </c>
      <c r="AI319" s="75">
        <v>5032.0099999999993</v>
      </c>
      <c r="AJ319" s="76">
        <f t="shared" si="653"/>
        <v>1032.5568470650894</v>
      </c>
      <c r="AK319" s="77">
        <f t="shared" si="654"/>
        <v>4.8726830059455675E-2</v>
      </c>
      <c r="AL319" s="78">
        <f t="shared" si="655"/>
        <v>8.3061563529576287E-3</v>
      </c>
      <c r="AM319" s="74">
        <v>4954423.05</v>
      </c>
      <c r="AN319" s="75">
        <v>5165.2244444444441</v>
      </c>
      <c r="AO319" s="76">
        <f t="shared" si="656"/>
        <v>959.18833794895863</v>
      </c>
      <c r="AP319" s="77">
        <f t="shared" si="657"/>
        <v>-3.8542614289944765E-2</v>
      </c>
      <c r="AQ319" s="78">
        <f t="shared" si="658"/>
        <v>6.9795344140779786E-2</v>
      </c>
      <c r="AR319" s="74">
        <v>5153034.47</v>
      </c>
      <c r="AS319" s="75">
        <v>5232.9399999999996</v>
      </c>
      <c r="AT319" s="79">
        <f t="shared" si="659"/>
        <v>984.7302797280305</v>
      </c>
      <c r="AU319" s="77">
        <f t="shared" si="660"/>
        <v>0.11268097789972753</v>
      </c>
      <c r="AV319" s="78">
        <f t="shared" si="661"/>
        <v>0.14513574965715922</v>
      </c>
      <c r="AW319" s="74">
        <v>4631187.71</v>
      </c>
      <c r="AX319" s="75">
        <v>5257.12</v>
      </c>
      <c r="AY319" s="79">
        <f t="shared" si="662"/>
        <v>880.93627499467391</v>
      </c>
      <c r="AZ319" s="78">
        <f t="shared" si="663"/>
        <v>2.9168083576563537E-2</v>
      </c>
      <c r="BA319" s="74">
        <v>4499933.28</v>
      </c>
    </row>
    <row r="320" spans="1:58" s="82" customFormat="1">
      <c r="A320" s="80"/>
      <c r="B320" s="59"/>
      <c r="C320" s="59" t="s">
        <v>55</v>
      </c>
      <c r="D320" s="47">
        <f>SUM(D306:D319)</f>
        <v>106193910.43000001</v>
      </c>
      <c r="E320" s="54">
        <f>SUM(E306:E319)</f>
        <v>108350.13</v>
      </c>
      <c r="F320" s="49">
        <f t="shared" si="644"/>
        <v>980.09952023130938</v>
      </c>
      <c r="G320" s="55">
        <f t="shared" si="664"/>
        <v>0.22562213193781913</v>
      </c>
      <c r="H320" s="55">
        <f t="shared" si="665"/>
        <v>0.37478454460303162</v>
      </c>
      <c r="I320" s="47">
        <f>SUM(I306:I319)</f>
        <v>86644902.75</v>
      </c>
      <c r="J320" s="54">
        <f>SUM(J306:J319)</f>
        <v>106115.74999999999</v>
      </c>
      <c r="K320" s="49">
        <f t="shared" si="647"/>
        <v>816.51312599684786</v>
      </c>
      <c r="L320" s="55">
        <f t="shared" si="666"/>
        <v>0.12170342618517606</v>
      </c>
      <c r="M320" s="55">
        <f t="shared" si="667"/>
        <v>0.10128824789229331</v>
      </c>
      <c r="N320" s="47">
        <f>SUM(N306:N319)</f>
        <v>77244038.600000009</v>
      </c>
      <c r="O320" s="54">
        <f>SUM(O306:O319)</f>
        <v>105439.644</v>
      </c>
      <c r="P320" s="49">
        <f t="shared" si="650"/>
        <v>732.59009296351576</v>
      </c>
      <c r="Q320" s="55">
        <f t="shared" si="668"/>
        <v>-1.8200156847441522E-2</v>
      </c>
      <c r="R320" s="56">
        <f t="shared" si="669"/>
        <v>-5.5067788003426661E-2</v>
      </c>
      <c r="S320" s="47">
        <f>SUM(S306:S319)</f>
        <v>78675953.289999992</v>
      </c>
      <c r="T320" s="54">
        <f>SUM(T306:T319)</f>
        <v>104736.44</v>
      </c>
      <c r="U320" s="49">
        <f t="shared" ref="U320" si="670">S320/T320</f>
        <v>751.18032740085482</v>
      </c>
      <c r="V320" s="55">
        <f t="shared" ref="V320" si="671">SUM(S320-X320)/ABS(X320)</f>
        <v>-3.755106645525956E-2</v>
      </c>
      <c r="W320" s="55">
        <f t="shared" ref="W320" si="672">SUM(S320-AC320)/ABS(AC320)</f>
        <v>6.2596432285628639E-2</v>
      </c>
      <c r="X320" s="47">
        <f>SUM(X306:X319)</f>
        <v>81745587.269999981</v>
      </c>
      <c r="Y320" s="54">
        <f>SUM(Y306:Y319)</f>
        <v>105477.05444444444</v>
      </c>
      <c r="Z320" s="49">
        <f t="shared" ref="Z320" si="673">X320/Y320</f>
        <v>775.00824895575749</v>
      </c>
      <c r="AA320" s="55">
        <f t="shared" ref="AA320" si="674">SUM(X320-AC320)/ABS(AC320)</f>
        <v>0.10405487008234368</v>
      </c>
      <c r="AB320" s="55">
        <f t="shared" ref="AB320" si="675">SUM(X320-AH320)/ABS(AH320)</f>
        <v>0.1895569367056302</v>
      </c>
      <c r="AC320" s="47">
        <f>SUM(AC306:AC319)</f>
        <v>74041236.069999993</v>
      </c>
      <c r="AD320" s="54">
        <f>SUM(AD306:AD319)</f>
        <v>106295.38444444445</v>
      </c>
      <c r="AE320" s="49">
        <f t="shared" ref="AE320" si="676">AC320/AD320</f>
        <v>696.56115791836498</v>
      </c>
      <c r="AF320" s="55">
        <f t="shared" ref="AF320" si="677">SUM(AC320-AH320)/ABS(AH320)</f>
        <v>7.7443675074690382E-2</v>
      </c>
      <c r="AG320" s="55">
        <f t="shared" ref="AG320" si="678">SUM(AC320-AM320)/ABS(AM320)</f>
        <v>0.27496880223744041</v>
      </c>
      <c r="AH320" s="47">
        <f>SUM(AH306:AH319)</f>
        <v>68719356.549999997</v>
      </c>
      <c r="AI320" s="54">
        <f>SUM(AI306:AI319)</f>
        <v>106261.15999999999</v>
      </c>
      <c r="AJ320" s="49">
        <f t="shared" si="653"/>
        <v>646.70248800220145</v>
      </c>
      <c r="AK320" s="55">
        <f t="shared" si="654"/>
        <v>0.18332756665823594</v>
      </c>
      <c r="AL320" s="56">
        <f t="shared" si="655"/>
        <v>0.235491895392579</v>
      </c>
      <c r="AM320" s="47">
        <f>SUM(AM306:AM319)</f>
        <v>58072978.679999985</v>
      </c>
      <c r="AN320" s="54">
        <f>SUM(AN306:AN319)</f>
        <v>105738.91111111111</v>
      </c>
      <c r="AO320" s="49">
        <f t="shared" si="656"/>
        <v>549.21105267460655</v>
      </c>
      <c r="AP320" s="55">
        <f t="shared" si="657"/>
        <v>4.408274615088803E-2</v>
      </c>
      <c r="AQ320" s="56">
        <f t="shared" si="658"/>
        <v>-4.5689596265810345E-2</v>
      </c>
      <c r="AR320" s="47">
        <f>SUM(AR306:AR319)</f>
        <v>55621050.049999997</v>
      </c>
      <c r="AS320" s="54">
        <f>SUM(AS306:AS319)</f>
        <v>105111.69</v>
      </c>
      <c r="AT320" s="81">
        <f t="shared" si="659"/>
        <v>529.16140963959378</v>
      </c>
      <c r="AU320" s="55">
        <f t="shared" si="660"/>
        <v>-8.5982018903820401E-2</v>
      </c>
      <c r="AV320" s="56">
        <f t="shared" si="661"/>
        <v>-6.1381093928804718E-2</v>
      </c>
      <c r="AW320" s="47">
        <f>SUM(AW306:AW319)</f>
        <v>60853343.370000012</v>
      </c>
      <c r="AX320" s="54">
        <f>SUM(AX306:AX319)</f>
        <v>105460.09999999999</v>
      </c>
      <c r="AY320" s="81">
        <f>AW320/AX320</f>
        <v>577.02717302562792</v>
      </c>
      <c r="AZ320" s="56">
        <f t="shared" si="663"/>
        <v>2.6915143338331112E-2</v>
      </c>
      <c r="BA320" s="47">
        <f>SUM(BA306:BA319)</f>
        <v>59258395.169999994</v>
      </c>
    </row>
    <row r="321" spans="1:60" ht="4.5" customHeight="1">
      <c r="A321" s="62"/>
      <c r="C321" s="63"/>
      <c r="D321" s="64"/>
      <c r="E321" s="65"/>
      <c r="F321" s="66"/>
      <c r="G321" s="65"/>
      <c r="H321" s="65"/>
      <c r="I321" s="64"/>
      <c r="J321" s="65"/>
      <c r="K321" s="66"/>
      <c r="L321" s="65"/>
      <c r="M321" s="65"/>
      <c r="N321" s="64"/>
      <c r="O321" s="65"/>
      <c r="P321" s="66"/>
      <c r="Q321" s="65"/>
      <c r="R321" s="67"/>
      <c r="S321" s="64"/>
      <c r="T321" s="65"/>
      <c r="U321" s="66"/>
      <c r="V321" s="65"/>
      <c r="W321" s="65"/>
      <c r="X321" s="64"/>
      <c r="Y321" s="65"/>
      <c r="Z321" s="66"/>
      <c r="AA321" s="65"/>
      <c r="AB321" s="65"/>
      <c r="AC321" s="64"/>
      <c r="AD321" s="65"/>
      <c r="AE321" s="66"/>
      <c r="AF321" s="65"/>
      <c r="AG321" s="65"/>
      <c r="AH321" s="64"/>
      <c r="AI321" s="65"/>
      <c r="AJ321" s="66"/>
      <c r="AK321" s="65"/>
      <c r="AL321" s="67"/>
      <c r="AM321" s="64"/>
      <c r="AN321" s="65"/>
      <c r="AO321" s="66"/>
      <c r="AP321" s="65"/>
      <c r="AQ321" s="67"/>
      <c r="AR321" s="64"/>
      <c r="AS321" s="65"/>
      <c r="AT321" s="66"/>
      <c r="AU321" s="65"/>
      <c r="AV321" s="67"/>
      <c r="AW321" s="64"/>
      <c r="AX321" s="65"/>
      <c r="AY321" s="66"/>
      <c r="AZ321" s="68"/>
      <c r="BA321" s="64"/>
    </row>
    <row r="322" spans="1:60" ht="12.75">
      <c r="A322" s="80" t="s">
        <v>518</v>
      </c>
      <c r="B322" s="73"/>
      <c r="D322" s="83"/>
      <c r="E322" s="84"/>
      <c r="F322" s="85"/>
      <c r="G322" s="84"/>
      <c r="H322" s="84"/>
      <c r="I322" s="83"/>
      <c r="J322" s="84"/>
      <c r="K322" s="85"/>
      <c r="L322" s="84"/>
      <c r="M322" s="84"/>
      <c r="N322" s="83"/>
      <c r="O322" s="84"/>
      <c r="P322" s="85"/>
      <c r="Q322" s="84"/>
      <c r="R322" s="86"/>
      <c r="S322" s="83"/>
      <c r="T322" s="84"/>
      <c r="U322" s="85"/>
      <c r="V322" s="84"/>
      <c r="W322" s="84"/>
      <c r="X322" s="83"/>
      <c r="Y322" s="84"/>
      <c r="Z322" s="85"/>
      <c r="AA322" s="84"/>
      <c r="AB322" s="84"/>
      <c r="AC322" s="83"/>
      <c r="AD322" s="84"/>
      <c r="AE322" s="85"/>
      <c r="AF322" s="84"/>
      <c r="AG322" s="84"/>
      <c r="AH322" s="83"/>
      <c r="AI322" s="84"/>
      <c r="AJ322" s="85"/>
      <c r="AK322" s="84"/>
      <c r="AL322" s="86"/>
      <c r="AM322" s="83"/>
      <c r="AN322" s="84"/>
      <c r="AO322" s="85"/>
      <c r="AP322" s="84"/>
      <c r="AQ322" s="86"/>
      <c r="AR322" s="83"/>
      <c r="AS322" s="84"/>
      <c r="AT322" s="85"/>
      <c r="AU322" s="84"/>
      <c r="AV322" s="86"/>
      <c r="AW322" s="83"/>
      <c r="AX322" s="84"/>
      <c r="AY322" s="85"/>
      <c r="AZ322" s="87"/>
      <c r="BA322" s="83"/>
      <c r="BB322" s="84"/>
      <c r="BC322" s="84"/>
      <c r="BD322" s="84"/>
      <c r="BE322" s="84"/>
      <c r="BF322" s="84"/>
      <c r="BG322" s="84"/>
      <c r="BH322" s="84"/>
    </row>
    <row r="323" spans="1:60">
      <c r="A323" s="62"/>
      <c r="B323" s="73" t="s">
        <v>519</v>
      </c>
      <c r="C323" s="73" t="s">
        <v>520</v>
      </c>
      <c r="D323" s="74">
        <v>32828188.609999999</v>
      </c>
      <c r="E323" s="75">
        <v>30357.620000000003</v>
      </c>
      <c r="F323" s="76">
        <f t="shared" ref="F323:F337" si="679">D323/E323</f>
        <v>1081.3821574286785</v>
      </c>
      <c r="G323" s="77">
        <f t="shared" ref="G323:G337" si="680">SUM(D323-I323)/ABS(I323)</f>
        <v>0.35083178336790222</v>
      </c>
      <c r="H323" s="77">
        <f t="shared" ref="H323:H337" si="681">SUM(D323-N323)/ABS(N323)</f>
        <v>0.47291782534482169</v>
      </c>
      <c r="I323" s="74">
        <v>24302203.289999999</v>
      </c>
      <c r="J323" s="75">
        <v>30134.407999999996</v>
      </c>
      <c r="K323" s="76">
        <f t="shared" ref="K323:K337" si="682">I323/J323</f>
        <v>806.46028586325644</v>
      </c>
      <c r="L323" s="77">
        <f t="shared" ref="L323:L337" si="683">SUM(I323-N323)/ABS(N323)</f>
        <v>9.0378419785573746E-2</v>
      </c>
      <c r="M323" s="77">
        <f t="shared" ref="M323:M337" si="684">SUM(I323-S323)/ABS(S323)</f>
        <v>-0.11838648074862061</v>
      </c>
      <c r="N323" s="74">
        <v>22287861.579999998</v>
      </c>
      <c r="O323" s="75">
        <v>29473.169999999991</v>
      </c>
      <c r="P323" s="76">
        <f t="shared" ref="P323:P337" si="685">N323/O323</f>
        <v>756.2084967446666</v>
      </c>
      <c r="Q323" s="77">
        <f t="shared" ref="Q323:Q337" si="686">SUM(N323-S323)/ABS(S323)</f>
        <v>-0.19146096139287919</v>
      </c>
      <c r="R323" s="78">
        <f t="shared" ref="R323:R337" si="687">SUM(N323-X323)/ABS(X323)</f>
        <v>-0.19933111070441256</v>
      </c>
      <c r="S323" s="74">
        <v>27565597.350000001</v>
      </c>
      <c r="T323" s="75">
        <v>28761.54</v>
      </c>
      <c r="U323" s="76">
        <v>958.41868516080854</v>
      </c>
      <c r="V323" s="77">
        <v>-9.7337901273033805E-3</v>
      </c>
      <c r="W323" s="77">
        <v>7.587352444967789E-2</v>
      </c>
      <c r="X323" s="74">
        <v>27836552.510000002</v>
      </c>
      <c r="Y323" s="75">
        <v>28738.443666666662</v>
      </c>
      <c r="Z323" s="76">
        <v>968.61725822290259</v>
      </c>
      <c r="AA323" s="77">
        <v>8.6448788945334698E-2</v>
      </c>
      <c r="AB323" s="77">
        <v>0.11161494984690852</v>
      </c>
      <c r="AC323" s="74">
        <v>25621596.52</v>
      </c>
      <c r="AD323" s="75">
        <v>28941.087222222235</v>
      </c>
      <c r="AE323" s="76">
        <v>885.30179682837263</v>
      </c>
      <c r="AF323" s="77">
        <v>2.3163688116403309E-2</v>
      </c>
      <c r="AG323" s="77">
        <v>0.19462972721994748</v>
      </c>
      <c r="AH323" s="74">
        <v>25041542.050000001</v>
      </c>
      <c r="AI323" s="75">
        <v>29139.95</v>
      </c>
      <c r="AJ323" s="76">
        <f t="shared" ref="AJ323:AJ337" si="688">AH323/AI323</f>
        <v>859.3543245612982</v>
      </c>
      <c r="AK323" s="77">
        <f t="shared" ref="AK323:AK337" si="689">SUM(AH323-AM323)/ABS(AM323)</f>
        <v>0.16758417161891775</v>
      </c>
      <c r="AL323" s="78">
        <f t="shared" ref="AL323:AL337" si="690">SUM(AH323-AR323)/ABS(AR323)</f>
        <v>0.5179367970500991</v>
      </c>
      <c r="AM323" s="74">
        <v>21447312.030000001</v>
      </c>
      <c r="AN323" s="75">
        <v>28681.467777777776</v>
      </c>
      <c r="AO323" s="76">
        <f t="shared" ref="AO323:AO337" si="691">AM323/AN323</f>
        <v>747.77595749884347</v>
      </c>
      <c r="AP323" s="77">
        <f t="shared" ref="AP323:AP337" si="692">SUM(AM323-AR323)/ABS(AR323)</f>
        <v>0.30006626840906786</v>
      </c>
      <c r="AQ323" s="78">
        <f t="shared" ref="AQ323:AQ337" si="693">SUM(AM323-AW323)/ABS(AW323)</f>
        <v>0.43822307281936407</v>
      </c>
      <c r="AR323" s="74">
        <v>16497091.380000001</v>
      </c>
      <c r="AS323" s="75">
        <v>28727.4</v>
      </c>
      <c r="AT323" s="79">
        <f t="shared" ref="AT323:AT337" si="694">AR323/AS323</f>
        <v>574.26329497274378</v>
      </c>
      <c r="AU323" s="77">
        <f t="shared" ref="AU323:AU337" si="695">SUM(AR323-AW323)/ABS(AW323)</f>
        <v>0.10626904779197374</v>
      </c>
      <c r="AV323" s="78">
        <f t="shared" ref="AV323:AV337" si="696">SUM(AR323-BA323)/ABS(BA323)</f>
        <v>-0.14634036579215676</v>
      </c>
      <c r="AW323" s="74">
        <v>14912368.210000001</v>
      </c>
      <c r="AX323" s="75">
        <v>29191.16</v>
      </c>
      <c r="AY323" s="79">
        <f t="shared" ref="AY323:AY336" si="697">AW323/AX323</f>
        <v>510.85219669242338</v>
      </c>
      <c r="AZ323" s="78">
        <f t="shared" ref="AZ323:AZ337" si="698">SUM(AW323-BA323)/ABS(BA323)</f>
        <v>-0.22834356080767068</v>
      </c>
      <c r="BA323" s="74">
        <v>19325139.34</v>
      </c>
    </row>
    <row r="324" spans="1:60">
      <c r="A324" s="62"/>
      <c r="B324" s="73" t="s">
        <v>521</v>
      </c>
      <c r="C324" s="73" t="s">
        <v>522</v>
      </c>
      <c r="D324" s="74">
        <v>289152.76</v>
      </c>
      <c r="E324" s="75">
        <v>75.400000000000006</v>
      </c>
      <c r="F324" s="76">
        <f t="shared" si="679"/>
        <v>3834.9172413793103</v>
      </c>
      <c r="G324" s="77">
        <f t="shared" si="680"/>
        <v>0.12698068911785126</v>
      </c>
      <c r="H324" s="77">
        <f t="shared" si="681"/>
        <v>0.28038634663763756</v>
      </c>
      <c r="I324" s="74">
        <v>256572.95</v>
      </c>
      <c r="J324" s="75">
        <v>73.86</v>
      </c>
      <c r="K324" s="76">
        <f t="shared" si="682"/>
        <v>3473.7740319523423</v>
      </c>
      <c r="L324" s="77">
        <f t="shared" si="683"/>
        <v>0.1361209282475507</v>
      </c>
      <c r="M324" s="77">
        <f t="shared" si="684"/>
        <v>0.37738526569562053</v>
      </c>
      <c r="N324" s="74">
        <v>225832.43</v>
      </c>
      <c r="O324" s="75">
        <v>73.099999999999994</v>
      </c>
      <c r="P324" s="76">
        <f t="shared" si="685"/>
        <v>3089.3629274965801</v>
      </c>
      <c r="Q324" s="77">
        <f t="shared" si="686"/>
        <v>0.2123579730374445</v>
      </c>
      <c r="R324" s="78">
        <f t="shared" si="687"/>
        <v>0.38604611568791164</v>
      </c>
      <c r="S324" s="74">
        <v>186275.37</v>
      </c>
      <c r="T324" s="75">
        <v>76.75</v>
      </c>
      <c r="U324" s="76">
        <v>2427.040651465798</v>
      </c>
      <c r="V324" s="77">
        <v>0.14326473410762372</v>
      </c>
      <c r="W324" s="77">
        <v>-0.10223368057819748</v>
      </c>
      <c r="X324" s="74">
        <v>162932.84</v>
      </c>
      <c r="Y324" s="75">
        <v>68.3</v>
      </c>
      <c r="Z324" s="76">
        <v>2385.5467057101027</v>
      </c>
      <c r="AA324" s="77">
        <v>-0.21473452942414531</v>
      </c>
      <c r="AB324" s="77">
        <v>-4.6431698766393331E-2</v>
      </c>
      <c r="AC324" s="74">
        <v>207487.59</v>
      </c>
      <c r="AD324" s="75">
        <v>72.333333333333329</v>
      </c>
      <c r="AE324" s="76">
        <v>2868.4920276497696</v>
      </c>
      <c r="AF324" s="77">
        <v>0.21432602981298968</v>
      </c>
      <c r="AG324" s="77">
        <v>1.8555926445442945</v>
      </c>
      <c r="AH324" s="74">
        <v>170866.46</v>
      </c>
      <c r="AI324" s="75">
        <v>72.05</v>
      </c>
      <c r="AJ324" s="76">
        <f t="shared" si="688"/>
        <v>2371.4984038861903</v>
      </c>
      <c r="AK324" s="77">
        <f t="shared" si="689"/>
        <v>1.3515864557264454</v>
      </c>
      <c r="AL324" s="78">
        <f t="shared" si="690"/>
        <v>1.1723943187793755</v>
      </c>
      <c r="AM324" s="74">
        <v>72660.08</v>
      </c>
      <c r="AN324" s="75">
        <v>65.28</v>
      </c>
      <c r="AO324" s="76">
        <f t="shared" si="691"/>
        <v>1113.0526960784314</v>
      </c>
      <c r="AP324" s="77">
        <f t="shared" si="692"/>
        <v>-7.6200531139610811E-2</v>
      </c>
      <c r="AQ324" s="78">
        <f t="shared" si="693"/>
        <v>-0.59859187998562313</v>
      </c>
      <c r="AR324" s="74">
        <v>78653.52</v>
      </c>
      <c r="AS324" s="75">
        <v>59.99</v>
      </c>
      <c r="AT324" s="79">
        <f t="shared" si="694"/>
        <v>1311.1105184197365</v>
      </c>
      <c r="AU324" s="77">
        <f t="shared" si="695"/>
        <v>-0.56548132625627179</v>
      </c>
      <c r="AV324" s="78">
        <f t="shared" si="696"/>
        <v>-0.67011050572795072</v>
      </c>
      <c r="AW324" s="74">
        <v>181012.98</v>
      </c>
      <c r="AX324" s="75">
        <v>64.39</v>
      </c>
      <c r="AY324" s="79">
        <f t="shared" si="697"/>
        <v>2811.1970802919709</v>
      </c>
      <c r="AZ324" s="78">
        <f t="shared" si="698"/>
        <v>-0.24079328644316772</v>
      </c>
      <c r="BA324" s="74">
        <v>238423.84</v>
      </c>
    </row>
    <row r="325" spans="1:60">
      <c r="A325" s="62"/>
      <c r="B325" s="73" t="s">
        <v>523</v>
      </c>
      <c r="C325" s="73" t="s">
        <v>524</v>
      </c>
      <c r="D325" s="74">
        <v>209950.82</v>
      </c>
      <c r="E325" s="75">
        <v>42.089999999999996</v>
      </c>
      <c r="F325" s="76">
        <f t="shared" si="679"/>
        <v>4988.1401758137326</v>
      </c>
      <c r="G325" s="77">
        <f t="shared" si="680"/>
        <v>0.50485389642388045</v>
      </c>
      <c r="H325" s="77">
        <f t="shared" si="681"/>
        <v>0.3229622821429271</v>
      </c>
      <c r="I325" s="74">
        <v>139515.75</v>
      </c>
      <c r="J325" s="75">
        <v>45.449999999999996</v>
      </c>
      <c r="K325" s="76">
        <f t="shared" si="682"/>
        <v>3069.6534653465351</v>
      </c>
      <c r="L325" s="77">
        <f t="shared" si="683"/>
        <v>-0.12086994937727762</v>
      </c>
      <c r="M325" s="77">
        <f t="shared" si="684"/>
        <v>-7.6363778639917529E-2</v>
      </c>
      <c r="N325" s="74">
        <v>158697.51</v>
      </c>
      <c r="O325" s="75">
        <v>46.129999999999995</v>
      </c>
      <c r="P325" s="76">
        <f t="shared" si="685"/>
        <v>3440.223498807718</v>
      </c>
      <c r="Q325" s="77">
        <f t="shared" si="686"/>
        <v>5.0625241061700278E-2</v>
      </c>
      <c r="R325" s="78">
        <f t="shared" si="687"/>
        <v>-0.12046781648691483</v>
      </c>
      <c r="S325" s="74">
        <v>151050.54</v>
      </c>
      <c r="T325" s="75">
        <v>43.550000000000004</v>
      </c>
      <c r="U325" s="76">
        <v>3468.4394948335243</v>
      </c>
      <c r="V325" s="77">
        <v>-0.16284879789840048</v>
      </c>
      <c r="W325" s="77">
        <v>-0.22447850280578097</v>
      </c>
      <c r="X325" s="74">
        <v>180434</v>
      </c>
      <c r="Y325" s="75">
        <v>43.622999999999998</v>
      </c>
      <c r="Z325" s="76">
        <v>4136.2125484262888</v>
      </c>
      <c r="AA325" s="77">
        <v>-7.3618367569280377E-2</v>
      </c>
      <c r="AB325" s="77">
        <v>-0.22137497737709261</v>
      </c>
      <c r="AC325" s="74">
        <v>194772.86</v>
      </c>
      <c r="AD325" s="75">
        <v>41.681111111111107</v>
      </c>
      <c r="AE325" s="76">
        <v>4672.9286913869855</v>
      </c>
      <c r="AF325" s="77">
        <v>-0.15949863925962754</v>
      </c>
      <c r="AG325" s="77">
        <v>-0.16129299790483512</v>
      </c>
      <c r="AH325" s="74">
        <v>231734.14</v>
      </c>
      <c r="AI325" s="75">
        <v>45.150000000000006</v>
      </c>
      <c r="AJ325" s="76">
        <f t="shared" si="688"/>
        <v>5132.5390919158353</v>
      </c>
      <c r="AK325" s="77">
        <f t="shared" si="689"/>
        <v>-2.1348670317760899E-3</v>
      </c>
      <c r="AL325" s="78">
        <f t="shared" si="690"/>
        <v>9.5991338923910305E-2</v>
      </c>
      <c r="AM325" s="74">
        <v>232229.92</v>
      </c>
      <c r="AN325" s="75">
        <v>44.36</v>
      </c>
      <c r="AO325" s="76">
        <f t="shared" si="691"/>
        <v>5235.1199278629401</v>
      </c>
      <c r="AP325" s="77">
        <f t="shared" si="692"/>
        <v>9.8336140540157671E-2</v>
      </c>
      <c r="AQ325" s="78">
        <f t="shared" si="693"/>
        <v>0.30991582308690341</v>
      </c>
      <c r="AR325" s="74">
        <v>211437.93</v>
      </c>
      <c r="AS325" s="75">
        <v>35.729999999999997</v>
      </c>
      <c r="AT325" s="79">
        <f t="shared" si="694"/>
        <v>5917.6582703610411</v>
      </c>
      <c r="AU325" s="77">
        <f t="shared" si="695"/>
        <v>0.19263654789934495</v>
      </c>
      <c r="AV325" s="78">
        <f t="shared" si="696"/>
        <v>0.56234200196314366</v>
      </c>
      <c r="AW325" s="74">
        <v>177286.14</v>
      </c>
      <c r="AX325" s="75">
        <v>32.49</v>
      </c>
      <c r="AY325" s="79">
        <f t="shared" si="697"/>
        <v>5456.6371191135731</v>
      </c>
      <c r="AZ325" s="78">
        <f t="shared" si="698"/>
        <v>0.30999004241064121</v>
      </c>
      <c r="BA325" s="74">
        <v>135333.96</v>
      </c>
    </row>
    <row r="326" spans="1:60">
      <c r="A326" s="62"/>
      <c r="B326" s="73" t="s">
        <v>525</v>
      </c>
      <c r="C326" s="73" t="s">
        <v>526</v>
      </c>
      <c r="D326" s="74">
        <v>1736095.54</v>
      </c>
      <c r="E326" s="75">
        <v>1439.66</v>
      </c>
      <c r="F326" s="76">
        <f t="shared" si="679"/>
        <v>1205.9066307322562</v>
      </c>
      <c r="G326" s="77">
        <f t="shared" si="680"/>
        <v>0.1197686638813223</v>
      </c>
      <c r="H326" s="77">
        <f t="shared" si="681"/>
        <v>0.36049349028719091</v>
      </c>
      <c r="I326" s="74">
        <v>1550405.54</v>
      </c>
      <c r="J326" s="75">
        <v>1448.81</v>
      </c>
      <c r="K326" s="76">
        <f t="shared" si="682"/>
        <v>1070.1234392363388</v>
      </c>
      <c r="L326" s="77">
        <f t="shared" si="683"/>
        <v>0.21497728430037727</v>
      </c>
      <c r="M326" s="77">
        <f t="shared" si="684"/>
        <v>0.30420083995314828</v>
      </c>
      <c r="N326" s="74">
        <v>1276077.8</v>
      </c>
      <c r="O326" s="75">
        <v>1482.2599999999998</v>
      </c>
      <c r="P326" s="76">
        <f t="shared" si="685"/>
        <v>860.90011199114883</v>
      </c>
      <c r="Q326" s="77">
        <f t="shared" si="686"/>
        <v>7.343639819912251E-2</v>
      </c>
      <c r="R326" s="78">
        <f t="shared" si="687"/>
        <v>-7.8131775426710737E-2</v>
      </c>
      <c r="S326" s="74">
        <v>1188778.21</v>
      </c>
      <c r="T326" s="75">
        <v>1498.63</v>
      </c>
      <c r="U326" s="76">
        <v>793.24330221602384</v>
      </c>
      <c r="V326" s="77">
        <v>-0.14119902574583404</v>
      </c>
      <c r="W326" s="77">
        <v>-0.14849580617185967</v>
      </c>
      <c r="X326" s="74">
        <v>1384230.16</v>
      </c>
      <c r="Y326" s="75">
        <v>1530.905777777778</v>
      </c>
      <c r="Z326" s="76">
        <v>904.19030360530189</v>
      </c>
      <c r="AA326" s="77">
        <v>-8.4964743226596928E-3</v>
      </c>
      <c r="AB326" s="77">
        <v>-6.2579260008091293E-3</v>
      </c>
      <c r="AC326" s="74">
        <v>1396092.02</v>
      </c>
      <c r="AD326" s="75">
        <v>1589.4988888888884</v>
      </c>
      <c r="AE326" s="76">
        <v>878.32211130132589</v>
      </c>
      <c r="AF326" s="77">
        <v>2.2577310759649702E-3</v>
      </c>
      <c r="AG326" s="77">
        <v>0.32582432513603404</v>
      </c>
      <c r="AH326" s="74">
        <v>1392947.12</v>
      </c>
      <c r="AI326" s="75">
        <v>1641.67</v>
      </c>
      <c r="AJ326" s="76">
        <f t="shared" si="688"/>
        <v>848.49398478378725</v>
      </c>
      <c r="AK326" s="77">
        <f t="shared" si="689"/>
        <v>0.32283771332220806</v>
      </c>
      <c r="AL326" s="78">
        <f t="shared" si="690"/>
        <v>0.71607516763567847</v>
      </c>
      <c r="AM326" s="74">
        <v>1052999.25</v>
      </c>
      <c r="AN326" s="75">
        <v>1654.3433333333335</v>
      </c>
      <c r="AO326" s="76">
        <f t="shared" si="691"/>
        <v>636.50587443557663</v>
      </c>
      <c r="AP326" s="77">
        <f t="shared" si="692"/>
        <v>0.2972681005033368</v>
      </c>
      <c r="AQ326" s="78">
        <f t="shared" si="693"/>
        <v>0.56738092797322803</v>
      </c>
      <c r="AR326" s="74">
        <v>811705.19</v>
      </c>
      <c r="AS326" s="75">
        <v>1691.6</v>
      </c>
      <c r="AT326" s="79">
        <f t="shared" si="694"/>
        <v>479.84463821234334</v>
      </c>
      <c r="AU326" s="77">
        <f t="shared" si="695"/>
        <v>0.20821665727006483</v>
      </c>
      <c r="AV326" s="78">
        <f t="shared" si="696"/>
        <v>0.31954631111376991</v>
      </c>
      <c r="AW326" s="74">
        <v>671820.89</v>
      </c>
      <c r="AX326" s="75">
        <v>1684.88</v>
      </c>
      <c r="AY326" s="79">
        <f t="shared" si="697"/>
        <v>398.73515621290534</v>
      </c>
      <c r="AZ326" s="78">
        <f t="shared" si="698"/>
        <v>9.2143783297319898E-2</v>
      </c>
      <c r="BA326" s="74">
        <v>615139.6</v>
      </c>
    </row>
    <row r="327" spans="1:60">
      <c r="A327" s="62"/>
      <c r="B327" s="73" t="s">
        <v>527</v>
      </c>
      <c r="C327" s="73" t="s">
        <v>528</v>
      </c>
      <c r="D327" s="74">
        <v>2148621.5099999998</v>
      </c>
      <c r="E327" s="75">
        <v>1844.7799999999997</v>
      </c>
      <c r="F327" s="76">
        <f t="shared" si="679"/>
        <v>1164.7033846854367</v>
      </c>
      <c r="G327" s="77">
        <f t="shared" si="680"/>
        <v>0.18509045705562469</v>
      </c>
      <c r="H327" s="77">
        <f t="shared" si="681"/>
        <v>0.60048519557076274</v>
      </c>
      <c r="I327" s="74">
        <v>1813044.31</v>
      </c>
      <c r="J327" s="75">
        <v>1795.7799999999997</v>
      </c>
      <c r="K327" s="76">
        <f t="shared" si="682"/>
        <v>1009.6138224058628</v>
      </c>
      <c r="L327" s="77">
        <f t="shared" si="683"/>
        <v>0.35051732637118066</v>
      </c>
      <c r="M327" s="77">
        <f t="shared" si="684"/>
        <v>0.41292030029831051</v>
      </c>
      <c r="N327" s="74">
        <v>1342481.34</v>
      </c>
      <c r="O327" s="75">
        <v>1830.8699999999997</v>
      </c>
      <c r="P327" s="76">
        <f t="shared" si="685"/>
        <v>733.24776745481677</v>
      </c>
      <c r="Q327" s="77">
        <f t="shared" si="686"/>
        <v>4.620671849861098E-2</v>
      </c>
      <c r="R327" s="78">
        <f t="shared" si="687"/>
        <v>2.2833519542414582E-2</v>
      </c>
      <c r="S327" s="74">
        <v>1283189.3700000001</v>
      </c>
      <c r="T327" s="75">
        <v>1815.3799999999997</v>
      </c>
      <c r="U327" s="76">
        <v>706.84339917813372</v>
      </c>
      <c r="V327" s="77">
        <v>-2.2340899310739255E-2</v>
      </c>
      <c r="W327" s="77">
        <v>-0.29168978087012015</v>
      </c>
      <c r="X327" s="74">
        <v>1312512.07</v>
      </c>
      <c r="Y327" s="75">
        <v>1846.4787777777779</v>
      </c>
      <c r="Z327" s="76">
        <v>710.81893049407131</v>
      </c>
      <c r="AA327" s="77">
        <v>-0.27550388613933718</v>
      </c>
      <c r="AB327" s="77">
        <v>-0.37913762768289783</v>
      </c>
      <c r="AC327" s="74">
        <v>1811620.58</v>
      </c>
      <c r="AD327" s="75">
        <v>1955.8294444444443</v>
      </c>
      <c r="AE327" s="76">
        <v>926.26715746913862</v>
      </c>
      <c r="AF327" s="77">
        <v>-0.14304250852543809</v>
      </c>
      <c r="AG327" s="77">
        <v>-0.29850062446133052</v>
      </c>
      <c r="AH327" s="74">
        <v>2114014.52</v>
      </c>
      <c r="AI327" s="75">
        <v>1997.65</v>
      </c>
      <c r="AJ327" s="76">
        <f t="shared" si="688"/>
        <v>1058.2507045778789</v>
      </c>
      <c r="AK327" s="77">
        <f t="shared" si="689"/>
        <v>-0.18140703300043101</v>
      </c>
      <c r="AL327" s="78">
        <f t="shared" si="690"/>
        <v>7.5682698274016871E-2</v>
      </c>
      <c r="AM327" s="74">
        <v>2582497.7799999998</v>
      </c>
      <c r="AN327" s="75">
        <v>2063.2155555555555</v>
      </c>
      <c r="AO327" s="76">
        <f t="shared" si="691"/>
        <v>1251.6858808311083</v>
      </c>
      <c r="AP327" s="77">
        <f t="shared" si="692"/>
        <v>0.31406296125017069</v>
      </c>
      <c r="AQ327" s="78">
        <f t="shared" si="693"/>
        <v>0.95191989002484623</v>
      </c>
      <c r="AR327" s="74">
        <v>1965277.05</v>
      </c>
      <c r="AS327" s="75">
        <v>2082.1800000000003</v>
      </c>
      <c r="AT327" s="79">
        <f t="shared" si="694"/>
        <v>943.8555024061319</v>
      </c>
      <c r="AU327" s="77">
        <f t="shared" si="695"/>
        <v>0.48540819396342511</v>
      </c>
      <c r="AV327" s="78">
        <f t="shared" si="696"/>
        <v>0.48263588141589936</v>
      </c>
      <c r="AW327" s="74">
        <v>1323055.21</v>
      </c>
      <c r="AX327" s="75">
        <v>2097.94</v>
      </c>
      <c r="AY327" s="79">
        <f t="shared" si="697"/>
        <v>630.64492311505569</v>
      </c>
      <c r="AZ327" s="78">
        <f t="shared" si="698"/>
        <v>-1.8663641137784167E-3</v>
      </c>
      <c r="BA327" s="74">
        <v>1325529.1299999999</v>
      </c>
    </row>
    <row r="328" spans="1:60">
      <c r="A328" s="62"/>
      <c r="B328" s="73" t="s">
        <v>529</v>
      </c>
      <c r="C328" s="73" t="s">
        <v>530</v>
      </c>
      <c r="D328" s="74">
        <v>8122687.46</v>
      </c>
      <c r="E328" s="75">
        <v>9677.5899999999983</v>
      </c>
      <c r="F328" s="76">
        <f t="shared" si="679"/>
        <v>839.32957068857036</v>
      </c>
      <c r="G328" s="77">
        <f t="shared" si="680"/>
        <v>0.25504435028143968</v>
      </c>
      <c r="H328" s="77">
        <f t="shared" si="681"/>
        <v>0.57064585882318963</v>
      </c>
      <c r="I328" s="74">
        <v>6472032.21</v>
      </c>
      <c r="J328" s="75">
        <v>9585.0879999999997</v>
      </c>
      <c r="K328" s="76">
        <f t="shared" si="682"/>
        <v>675.21886184039204</v>
      </c>
      <c r="L328" s="77">
        <f t="shared" si="683"/>
        <v>0.25146641907194545</v>
      </c>
      <c r="M328" s="77">
        <f t="shared" si="684"/>
        <v>0.70013319920420924</v>
      </c>
      <c r="N328" s="74">
        <v>5171558.83</v>
      </c>
      <c r="O328" s="75">
        <v>9380.0200000000023</v>
      </c>
      <c r="P328" s="76">
        <f t="shared" si="685"/>
        <v>551.3377188961216</v>
      </c>
      <c r="Q328" s="77">
        <f t="shared" si="686"/>
        <v>0.35851284005285833</v>
      </c>
      <c r="R328" s="78">
        <f t="shared" si="687"/>
        <v>0.27986862804704854</v>
      </c>
      <c r="S328" s="74">
        <v>3806779.5</v>
      </c>
      <c r="T328" s="75">
        <v>9233.7800000000007</v>
      </c>
      <c r="U328" s="76">
        <v>412.26664486266725</v>
      </c>
      <c r="V328" s="77">
        <v>-5.7889929110092046E-2</v>
      </c>
      <c r="W328" s="77">
        <v>-2.3091866071209312E-2</v>
      </c>
      <c r="X328" s="74">
        <v>4040695.05</v>
      </c>
      <c r="Y328" s="75">
        <v>9263.1414444444436</v>
      </c>
      <c r="Z328" s="76">
        <v>436.21217210532836</v>
      </c>
      <c r="AA328" s="77">
        <v>3.6936303001211757E-2</v>
      </c>
      <c r="AB328" s="77">
        <v>0.21910947068254744</v>
      </c>
      <c r="AC328" s="74">
        <v>3896763.03</v>
      </c>
      <c r="AD328" s="75">
        <v>9317.2211111111101</v>
      </c>
      <c r="AE328" s="76">
        <v>418.23232308536444</v>
      </c>
      <c r="AF328" s="77">
        <v>0.1756840484358303</v>
      </c>
      <c r="AG328" s="77">
        <v>0.71345018079845479</v>
      </c>
      <c r="AH328" s="74">
        <v>3314464.49</v>
      </c>
      <c r="AI328" s="75">
        <v>9134.7000000000007</v>
      </c>
      <c r="AJ328" s="76">
        <f t="shared" si="688"/>
        <v>362.84327783068954</v>
      </c>
      <c r="AK328" s="77">
        <f t="shared" si="689"/>
        <v>0.45740701600747813</v>
      </c>
      <c r="AL328" s="78">
        <f t="shared" si="690"/>
        <v>0.68217752466161119</v>
      </c>
      <c r="AM328" s="74">
        <v>2274220.21</v>
      </c>
      <c r="AN328" s="75">
        <v>9079.1644444444446</v>
      </c>
      <c r="AO328" s="76">
        <f t="shared" si="691"/>
        <v>250.48783111221198</v>
      </c>
      <c r="AP328" s="77">
        <f t="shared" si="692"/>
        <v>0.15422631165169284</v>
      </c>
      <c r="AQ328" s="78">
        <f t="shared" si="693"/>
        <v>0.20696626481783773</v>
      </c>
      <c r="AR328" s="74">
        <v>1970341.68</v>
      </c>
      <c r="AS328" s="75">
        <v>8995.1600000000017</v>
      </c>
      <c r="AT328" s="79">
        <f t="shared" si="694"/>
        <v>219.04465067880943</v>
      </c>
      <c r="AU328" s="77">
        <f t="shared" si="695"/>
        <v>4.5692904964776147E-2</v>
      </c>
      <c r="AV328" s="78">
        <f t="shared" si="696"/>
        <v>-0.34922511171801107</v>
      </c>
      <c r="AW328" s="74">
        <v>1884245.05</v>
      </c>
      <c r="AX328" s="75">
        <v>8841.6</v>
      </c>
      <c r="AY328" s="79">
        <f t="shared" si="697"/>
        <v>213.11132034925805</v>
      </c>
      <c r="AZ328" s="78">
        <f t="shared" si="698"/>
        <v>-0.37766156278557705</v>
      </c>
      <c r="BA328" s="74">
        <v>3027685.48</v>
      </c>
    </row>
    <row r="329" spans="1:60">
      <c r="A329" s="62"/>
      <c r="B329" s="73" t="s">
        <v>531</v>
      </c>
      <c r="C329" s="73" t="s">
        <v>532</v>
      </c>
      <c r="D329" s="74">
        <v>13336952.550000001</v>
      </c>
      <c r="E329" s="75">
        <v>13406.650000000001</v>
      </c>
      <c r="F329" s="76">
        <f t="shared" si="679"/>
        <v>994.80127772411447</v>
      </c>
      <c r="G329" s="77">
        <f t="shared" si="680"/>
        <v>0.44259491599836304</v>
      </c>
      <c r="H329" s="77">
        <f t="shared" si="681"/>
        <v>0.90774269274017183</v>
      </c>
      <c r="I329" s="74">
        <v>9245112.6799999997</v>
      </c>
      <c r="J329" s="75">
        <v>13020.608</v>
      </c>
      <c r="K329" s="76">
        <f t="shared" si="682"/>
        <v>710.03694143929374</v>
      </c>
      <c r="L329" s="77">
        <f t="shared" si="683"/>
        <v>0.3224382476212308</v>
      </c>
      <c r="M329" s="77">
        <f t="shared" si="684"/>
        <v>8.5310052116387883E-2</v>
      </c>
      <c r="N329" s="74">
        <v>6990959.8399999999</v>
      </c>
      <c r="O329" s="75">
        <v>12700.090000000002</v>
      </c>
      <c r="P329" s="76">
        <f t="shared" si="685"/>
        <v>550.46537780440917</v>
      </c>
      <c r="Q329" s="77">
        <f t="shared" si="686"/>
        <v>-0.17931135607381535</v>
      </c>
      <c r="R329" s="78">
        <f t="shared" si="687"/>
        <v>-0.11100601652356194</v>
      </c>
      <c r="S329" s="74">
        <v>8518406.9399999995</v>
      </c>
      <c r="T329" s="75">
        <v>12485.380000000001</v>
      </c>
      <c r="U329" s="76">
        <v>682.27053882220639</v>
      </c>
      <c r="V329" s="77">
        <v>8.3229297804682412E-2</v>
      </c>
      <c r="W329" s="77">
        <v>7.0018648926120836E-2</v>
      </c>
      <c r="X329" s="74">
        <v>7863900.0599999996</v>
      </c>
      <c r="Y329" s="75">
        <v>12173.078888888889</v>
      </c>
      <c r="Z329" s="76">
        <v>646.0074835445173</v>
      </c>
      <c r="AA329" s="77">
        <v>-1.2195616297800324E-2</v>
      </c>
      <c r="AB329" s="77">
        <v>9.2737023015304509E-2</v>
      </c>
      <c r="AC329" s="74">
        <v>7960989.2300000004</v>
      </c>
      <c r="AD329" s="75">
        <v>12144.50333333333</v>
      </c>
      <c r="AE329" s="76">
        <v>655.52200954560806</v>
      </c>
      <c r="AF329" s="77">
        <v>0.10622815715782408</v>
      </c>
      <c r="AG329" s="77">
        <v>0.52026306884667373</v>
      </c>
      <c r="AH329" s="74">
        <v>7196516.54</v>
      </c>
      <c r="AI329" s="75">
        <v>12150.650000000001</v>
      </c>
      <c r="AJ329" s="76">
        <f t="shared" si="688"/>
        <v>592.27420261467489</v>
      </c>
      <c r="AK329" s="77">
        <f t="shared" si="689"/>
        <v>0.37427623678700112</v>
      </c>
      <c r="AL329" s="78">
        <f t="shared" si="690"/>
        <v>0.72941836882533129</v>
      </c>
      <c r="AM329" s="74">
        <v>5236586.6100000003</v>
      </c>
      <c r="AN329" s="75">
        <v>12077.834444444445</v>
      </c>
      <c r="AO329" s="76">
        <f t="shared" si="691"/>
        <v>433.56999419781931</v>
      </c>
      <c r="AP329" s="77">
        <f t="shared" si="692"/>
        <v>0.25842121294961573</v>
      </c>
      <c r="AQ329" s="78">
        <f t="shared" si="693"/>
        <v>0.32422075057603678</v>
      </c>
      <c r="AR329" s="74">
        <v>4161235.17</v>
      </c>
      <c r="AS329" s="75">
        <v>11937.67</v>
      </c>
      <c r="AT329" s="79">
        <f t="shared" si="694"/>
        <v>348.58018105710744</v>
      </c>
      <c r="AU329" s="77">
        <f t="shared" si="695"/>
        <v>5.2287371628290807E-2</v>
      </c>
      <c r="AV329" s="78">
        <f t="shared" si="696"/>
        <v>0.1101469669881759</v>
      </c>
      <c r="AW329" s="74">
        <v>3954466.51</v>
      </c>
      <c r="AX329" s="75">
        <v>11895.54</v>
      </c>
      <c r="AY329" s="79">
        <f t="shared" si="697"/>
        <v>332.4327025086713</v>
      </c>
      <c r="AZ329" s="78">
        <f t="shared" si="698"/>
        <v>5.4984595387051145E-2</v>
      </c>
      <c r="BA329" s="74">
        <v>3748364.22</v>
      </c>
    </row>
    <row r="330" spans="1:60">
      <c r="A330" s="62"/>
      <c r="B330" s="73" t="s">
        <v>533</v>
      </c>
      <c r="C330" s="73" t="s">
        <v>534</v>
      </c>
      <c r="D330" s="74">
        <v>584298.43999999994</v>
      </c>
      <c r="E330" s="75">
        <v>871.08999999999992</v>
      </c>
      <c r="F330" s="76">
        <f t="shared" si="679"/>
        <v>670.76701603737843</v>
      </c>
      <c r="G330" s="77">
        <f t="shared" si="680"/>
        <v>-3.4433821168370599E-2</v>
      </c>
      <c r="H330" s="77">
        <f t="shared" si="681"/>
        <v>0.17590368681103258</v>
      </c>
      <c r="I330" s="74">
        <v>605135.56999999995</v>
      </c>
      <c r="J330" s="75">
        <v>906.1099999999999</v>
      </c>
      <c r="K330" s="76">
        <f t="shared" si="682"/>
        <v>667.83897098586272</v>
      </c>
      <c r="L330" s="77">
        <f t="shared" si="683"/>
        <v>0.21783852064279974</v>
      </c>
      <c r="M330" s="77">
        <f t="shared" si="684"/>
        <v>0.14000570289606959</v>
      </c>
      <c r="N330" s="74">
        <v>496893.11</v>
      </c>
      <c r="O330" s="75">
        <v>873.2600000000001</v>
      </c>
      <c r="P330" s="76">
        <f t="shared" si="685"/>
        <v>569.00935574742914</v>
      </c>
      <c r="Q330" s="77">
        <f t="shared" si="686"/>
        <v>-6.3910622325896227E-2</v>
      </c>
      <c r="R330" s="78">
        <f t="shared" si="687"/>
        <v>0.21384020296451772</v>
      </c>
      <c r="S330" s="74">
        <v>530818.02</v>
      </c>
      <c r="T330" s="75">
        <v>879.8</v>
      </c>
      <c r="U330" s="76">
        <v>603.3394180495568</v>
      </c>
      <c r="V330" s="77">
        <v>0.29671400179814023</v>
      </c>
      <c r="W330" s="77">
        <v>0.11825619133817804</v>
      </c>
      <c r="X330" s="74">
        <v>409356.28</v>
      </c>
      <c r="Y330" s="75">
        <v>914.80444444444436</v>
      </c>
      <c r="Z330" s="76">
        <v>447.47954875601835</v>
      </c>
      <c r="AA330" s="77">
        <v>-0.13762310749517359</v>
      </c>
      <c r="AB330" s="77">
        <v>-0.52095929778754113</v>
      </c>
      <c r="AC330" s="74">
        <v>474683.73</v>
      </c>
      <c r="AD330" s="75">
        <v>907.06444444444446</v>
      </c>
      <c r="AE330" s="76">
        <v>523.31863839149003</v>
      </c>
      <c r="AF330" s="77">
        <v>-0.44451120342399725</v>
      </c>
      <c r="AG330" s="77">
        <v>-0.19778128814714943</v>
      </c>
      <c r="AH330" s="74">
        <v>854533.4</v>
      </c>
      <c r="AI330" s="75">
        <v>910.8</v>
      </c>
      <c r="AJ330" s="76">
        <f t="shared" si="688"/>
        <v>938.22288098375066</v>
      </c>
      <c r="AK330" s="77">
        <f t="shared" si="689"/>
        <v>0.44416722136913506</v>
      </c>
      <c r="AL330" s="78">
        <f t="shared" si="690"/>
        <v>1.4333180173649822</v>
      </c>
      <c r="AM330" s="74">
        <v>591713.61</v>
      </c>
      <c r="AN330" s="75">
        <v>929.42555555555555</v>
      </c>
      <c r="AO330" s="76">
        <f t="shared" si="691"/>
        <v>636.64443748408519</v>
      </c>
      <c r="AP330" s="77">
        <f t="shared" si="692"/>
        <v>0.68492815884443636</v>
      </c>
      <c r="AQ330" s="78">
        <f t="shared" si="693"/>
        <v>0.52287259823010079</v>
      </c>
      <c r="AR330" s="74">
        <v>351180.32</v>
      </c>
      <c r="AS330" s="75">
        <v>928.45</v>
      </c>
      <c r="AT330" s="79">
        <f t="shared" si="694"/>
        <v>378.24365340082932</v>
      </c>
      <c r="AU330" s="77">
        <f t="shared" si="695"/>
        <v>-9.6179507573472503E-2</v>
      </c>
      <c r="AV330" s="78">
        <f t="shared" si="696"/>
        <v>-5.6883363820282411E-3</v>
      </c>
      <c r="AW330" s="74">
        <v>388550.96</v>
      </c>
      <c r="AX330" s="75">
        <v>905.72</v>
      </c>
      <c r="AY330" s="79">
        <f t="shared" si="697"/>
        <v>428.99677604557701</v>
      </c>
      <c r="AZ330" s="78">
        <f t="shared" si="698"/>
        <v>0.10012073409455294</v>
      </c>
      <c r="BA330" s="74">
        <v>353189.38</v>
      </c>
    </row>
    <row r="331" spans="1:60">
      <c r="A331" s="62"/>
      <c r="B331" s="73" t="s">
        <v>535</v>
      </c>
      <c r="C331" s="73" t="s">
        <v>536</v>
      </c>
      <c r="D331" s="74">
        <v>4459564.12</v>
      </c>
      <c r="E331" s="75">
        <v>4525.51</v>
      </c>
      <c r="F331" s="76">
        <f t="shared" si="679"/>
        <v>985.42796723463209</v>
      </c>
      <c r="G331" s="77">
        <f t="shared" si="680"/>
        <v>0.3222664979356914</v>
      </c>
      <c r="H331" s="77">
        <f t="shared" si="681"/>
        <v>0.57520835508875745</v>
      </c>
      <c r="I331" s="74">
        <v>3372666.65</v>
      </c>
      <c r="J331" s="75">
        <v>4364.7</v>
      </c>
      <c r="K331" s="76">
        <f t="shared" si="682"/>
        <v>772.71442481728411</v>
      </c>
      <c r="L331" s="77">
        <f t="shared" si="683"/>
        <v>0.19129415858902588</v>
      </c>
      <c r="M331" s="77">
        <f t="shared" si="684"/>
        <v>1.0832783482092339</v>
      </c>
      <c r="N331" s="74">
        <v>2831094.76</v>
      </c>
      <c r="O331" s="75">
        <v>4206.82</v>
      </c>
      <c r="P331" s="76">
        <f t="shared" si="685"/>
        <v>672.97739385093723</v>
      </c>
      <c r="Q331" s="77">
        <f t="shared" si="686"/>
        <v>0.74875225668585332</v>
      </c>
      <c r="R331" s="78">
        <f t="shared" si="687"/>
        <v>-1.9784273754154844E-2</v>
      </c>
      <c r="S331" s="74">
        <v>1618922.72</v>
      </c>
      <c r="T331" s="75">
        <v>4059.1099999999997</v>
      </c>
      <c r="U331" s="76">
        <v>398.83686818046323</v>
      </c>
      <c r="V331" s="77">
        <v>-0.43947707715700085</v>
      </c>
      <c r="W331" s="77">
        <v>-0.38803596829828124</v>
      </c>
      <c r="X331" s="74">
        <v>2888236.42</v>
      </c>
      <c r="Y331" s="75">
        <v>3994.2295555555556</v>
      </c>
      <c r="Z331" s="76">
        <v>723.10226035525807</v>
      </c>
      <c r="AA331" s="77">
        <v>9.177342578213904E-2</v>
      </c>
      <c r="AB331" s="77">
        <v>-2.5018696554878012E-2</v>
      </c>
      <c r="AC331" s="74">
        <v>2645454.04</v>
      </c>
      <c r="AD331" s="75">
        <v>3900.5311111111118</v>
      </c>
      <c r="AE331" s="76">
        <v>678.22918588294806</v>
      </c>
      <c r="AF331" s="77">
        <v>-0.1069746886844658</v>
      </c>
      <c r="AG331" s="77">
        <v>0.26970281473790664</v>
      </c>
      <c r="AH331" s="74">
        <v>2962350.57</v>
      </c>
      <c r="AI331" s="75">
        <v>3858.7799999999993</v>
      </c>
      <c r="AJ331" s="76">
        <f t="shared" si="688"/>
        <v>767.69097227621171</v>
      </c>
      <c r="AK331" s="77">
        <f t="shared" si="689"/>
        <v>0.42179935848344652</v>
      </c>
      <c r="AL331" s="78">
        <f t="shared" si="690"/>
        <v>0.58329378373277341</v>
      </c>
      <c r="AM331" s="74">
        <v>2083522.23</v>
      </c>
      <c r="AN331" s="75">
        <v>3694.6688888888889</v>
      </c>
      <c r="AO331" s="76">
        <f t="shared" si="691"/>
        <v>563.92664475722074</v>
      </c>
      <c r="AP331" s="77">
        <f t="shared" si="692"/>
        <v>0.11358453939772763</v>
      </c>
      <c r="AQ331" s="78">
        <f t="shared" si="693"/>
        <v>0.19503908691109076</v>
      </c>
      <c r="AR331" s="74">
        <v>1871004.99</v>
      </c>
      <c r="AS331" s="75">
        <v>3660.62</v>
      </c>
      <c r="AT331" s="79">
        <f t="shared" si="694"/>
        <v>511.11696652479634</v>
      </c>
      <c r="AU331" s="77">
        <f t="shared" si="695"/>
        <v>7.314626292981502E-2</v>
      </c>
      <c r="AV331" s="78">
        <f t="shared" si="696"/>
        <v>0.50869588296699075</v>
      </c>
      <c r="AW331" s="74">
        <v>1743476.22</v>
      </c>
      <c r="AX331" s="75">
        <v>3596.89</v>
      </c>
      <c r="AY331" s="79">
        <f t="shared" si="697"/>
        <v>484.71769222856415</v>
      </c>
      <c r="AZ331" s="78">
        <f t="shared" si="698"/>
        <v>0.40586230887863711</v>
      </c>
      <c r="BA331" s="74">
        <v>1240147.21</v>
      </c>
    </row>
    <row r="332" spans="1:60">
      <c r="A332" s="62"/>
      <c r="B332" s="73" t="s">
        <v>537</v>
      </c>
      <c r="C332" s="73" t="s">
        <v>538</v>
      </c>
      <c r="D332" s="74">
        <v>4594273.26</v>
      </c>
      <c r="E332" s="75">
        <v>4267.37</v>
      </c>
      <c r="F332" s="76">
        <f t="shared" si="679"/>
        <v>1076.6053236536789</v>
      </c>
      <c r="G332" s="77">
        <f t="shared" si="680"/>
        <v>0.31287878775971939</v>
      </c>
      <c r="H332" s="77">
        <f t="shared" si="681"/>
        <v>1.7335766484377377</v>
      </c>
      <c r="I332" s="74">
        <v>3499388.75</v>
      </c>
      <c r="J332" s="75">
        <v>4191.5300000000007</v>
      </c>
      <c r="K332" s="76">
        <f t="shared" si="682"/>
        <v>834.87145505340516</v>
      </c>
      <c r="L332" s="77">
        <f t="shared" si="683"/>
        <v>1.0821241640306187</v>
      </c>
      <c r="M332" s="77">
        <f t="shared" si="684"/>
        <v>2.7140059643981767</v>
      </c>
      <c r="N332" s="74">
        <v>1680682.07</v>
      </c>
      <c r="O332" s="75">
        <v>4443.0599999999995</v>
      </c>
      <c r="P332" s="76">
        <f t="shared" si="685"/>
        <v>378.27129725909629</v>
      </c>
      <c r="Q332" s="77">
        <f t="shared" si="686"/>
        <v>0.78375815840325647</v>
      </c>
      <c r="R332" s="78">
        <f t="shared" si="687"/>
        <v>1.1538884284400071</v>
      </c>
      <c r="S332" s="74">
        <v>942214.09</v>
      </c>
      <c r="T332" s="75">
        <v>4511.1000000000004</v>
      </c>
      <c r="U332" s="76">
        <v>208.86570681208573</v>
      </c>
      <c r="V332" s="77">
        <v>0.20750025349180473</v>
      </c>
      <c r="W332" s="77">
        <v>-0.49964399156217598</v>
      </c>
      <c r="X332" s="74">
        <v>780301.36</v>
      </c>
      <c r="Y332" s="75">
        <v>4549.4416666666666</v>
      </c>
      <c r="Z332" s="76">
        <v>171.51585121251142</v>
      </c>
      <c r="AA332" s="77">
        <v>-0.58562658103721876</v>
      </c>
      <c r="AB332" s="77">
        <v>-0.51502935878987832</v>
      </c>
      <c r="AC332" s="74">
        <v>1883087.39</v>
      </c>
      <c r="AD332" s="75">
        <v>4588.1227777777776</v>
      </c>
      <c r="AE332" s="76">
        <v>410.42654724075607</v>
      </c>
      <c r="AF332" s="77">
        <v>0.17037102047726074</v>
      </c>
      <c r="AG332" s="77">
        <v>7.844267482422479E-2</v>
      </c>
      <c r="AH332" s="74">
        <v>1608966.18</v>
      </c>
      <c r="AI332" s="75">
        <v>4353.5400000000009</v>
      </c>
      <c r="AJ332" s="76">
        <f t="shared" si="688"/>
        <v>369.57652393224816</v>
      </c>
      <c r="AK332" s="77">
        <f t="shared" si="689"/>
        <v>-7.8546327655608608E-2</v>
      </c>
      <c r="AL332" s="78">
        <f t="shared" si="690"/>
        <v>-0.24857358147371855</v>
      </c>
      <c r="AM332" s="74">
        <v>1746117.28</v>
      </c>
      <c r="AN332" s="75">
        <v>4198.0855555555554</v>
      </c>
      <c r="AO332" s="76">
        <f t="shared" si="691"/>
        <v>415.93179960071751</v>
      </c>
      <c r="AP332" s="77">
        <f t="shared" si="692"/>
        <v>-0.18452067523429719</v>
      </c>
      <c r="AQ332" s="78">
        <f t="shared" si="693"/>
        <v>1.0994050834701541</v>
      </c>
      <c r="AR332" s="74">
        <v>2141215.88</v>
      </c>
      <c r="AS332" s="75">
        <v>4129.6499999999996</v>
      </c>
      <c r="AT332" s="79">
        <f t="shared" si="694"/>
        <v>518.49814875352638</v>
      </c>
      <c r="AU332" s="77">
        <f t="shared" si="695"/>
        <v>1.5744430541796248</v>
      </c>
      <c r="AV332" s="78">
        <f t="shared" si="696"/>
        <v>0.634521541222687</v>
      </c>
      <c r="AW332" s="74">
        <v>831720.04</v>
      </c>
      <c r="AX332" s="75">
        <v>4120.75</v>
      </c>
      <c r="AY332" s="79">
        <f t="shared" si="697"/>
        <v>201.83705393435662</v>
      </c>
      <c r="AZ332" s="78">
        <f t="shared" si="698"/>
        <v>-0.36509702998905696</v>
      </c>
      <c r="BA332" s="74">
        <v>1309995.51</v>
      </c>
    </row>
    <row r="333" spans="1:60">
      <c r="A333" s="62"/>
      <c r="B333" s="73" t="s">
        <v>539</v>
      </c>
      <c r="C333" s="73" t="s">
        <v>540</v>
      </c>
      <c r="D333" s="74">
        <v>856581.84</v>
      </c>
      <c r="E333" s="75">
        <v>448.75000000000006</v>
      </c>
      <c r="F333" s="76">
        <f t="shared" si="679"/>
        <v>1908.8174707520889</v>
      </c>
      <c r="G333" s="77">
        <f t="shared" si="680"/>
        <v>0.46088205821941364</v>
      </c>
      <c r="H333" s="77">
        <f t="shared" si="681"/>
        <v>0.7824398443971522</v>
      </c>
      <c r="I333" s="74">
        <v>586345.65</v>
      </c>
      <c r="J333" s="75">
        <v>404.73</v>
      </c>
      <c r="K333" s="76">
        <f t="shared" si="682"/>
        <v>1448.732858942999</v>
      </c>
      <c r="L333" s="77">
        <f t="shared" si="683"/>
        <v>0.22011207843134653</v>
      </c>
      <c r="M333" s="77">
        <f t="shared" si="684"/>
        <v>0.5486758492147189</v>
      </c>
      <c r="N333" s="74">
        <v>480567.03999999998</v>
      </c>
      <c r="O333" s="75">
        <v>404.72</v>
      </c>
      <c r="P333" s="76">
        <f t="shared" si="685"/>
        <v>1187.4062067602292</v>
      </c>
      <c r="Q333" s="77">
        <f t="shared" si="686"/>
        <v>0.26928982721472183</v>
      </c>
      <c r="R333" s="78">
        <f t="shared" si="687"/>
        <v>3.8846397603857226E-2</v>
      </c>
      <c r="S333" s="74">
        <v>378610.96</v>
      </c>
      <c r="T333" s="75">
        <v>405.56999999999994</v>
      </c>
      <c r="U333" s="76">
        <v>933.5280222896173</v>
      </c>
      <c r="V333" s="77">
        <v>-0.18155304223665</v>
      </c>
      <c r="W333" s="77">
        <v>-0.13412993360414202</v>
      </c>
      <c r="X333" s="74">
        <v>462596.82</v>
      </c>
      <c r="Y333" s="75">
        <v>408.25133333333332</v>
      </c>
      <c r="Z333" s="76">
        <v>1133.117719966622</v>
      </c>
      <c r="AA333" s="77">
        <v>5.7942800303278988E-2</v>
      </c>
      <c r="AB333" s="77">
        <v>-0.14399707632097553</v>
      </c>
      <c r="AC333" s="74">
        <v>437260.71</v>
      </c>
      <c r="AD333" s="75">
        <v>431.60611111111109</v>
      </c>
      <c r="AE333" s="76">
        <v>1013.10129477623</v>
      </c>
      <c r="AF333" s="77">
        <v>-0.19087976832619372</v>
      </c>
      <c r="AG333" s="77">
        <v>0.23028977742443585</v>
      </c>
      <c r="AH333" s="74">
        <v>540415</v>
      </c>
      <c r="AI333" s="75">
        <v>452.73</v>
      </c>
      <c r="AJ333" s="76">
        <f t="shared" si="688"/>
        <v>1193.680560157268</v>
      </c>
      <c r="AK333" s="77">
        <f t="shared" si="689"/>
        <v>0.52052776492730501</v>
      </c>
      <c r="AL333" s="78">
        <f t="shared" si="690"/>
        <v>1.0707567601204468</v>
      </c>
      <c r="AM333" s="74">
        <v>355412.78</v>
      </c>
      <c r="AN333" s="75">
        <v>457.13</v>
      </c>
      <c r="AO333" s="76">
        <f t="shared" si="691"/>
        <v>777.48732308096169</v>
      </c>
      <c r="AP333" s="77">
        <f t="shared" si="692"/>
        <v>0.36186711475107314</v>
      </c>
      <c r="AQ333" s="78">
        <f t="shared" si="693"/>
        <v>2.3529963048554627</v>
      </c>
      <c r="AR333" s="74">
        <v>260974.64</v>
      </c>
      <c r="AS333" s="75">
        <v>478.57000000000005</v>
      </c>
      <c r="AT333" s="79">
        <f t="shared" si="694"/>
        <v>545.32177110976443</v>
      </c>
      <c r="AU333" s="77">
        <f t="shared" si="695"/>
        <v>1.4620583524908264</v>
      </c>
      <c r="AV333" s="78">
        <f t="shared" si="696"/>
        <v>1.1530630049928692</v>
      </c>
      <c r="AW333" s="74">
        <v>105998.56</v>
      </c>
      <c r="AX333" s="75">
        <v>489.85</v>
      </c>
      <c r="AY333" s="79">
        <f t="shared" si="697"/>
        <v>216.38983362253751</v>
      </c>
      <c r="AZ333" s="78">
        <f t="shared" si="698"/>
        <v>-0.1255028530032001</v>
      </c>
      <c r="BA333" s="74">
        <v>121210.87</v>
      </c>
    </row>
    <row r="334" spans="1:60">
      <c r="A334" s="62"/>
      <c r="B334" s="73" t="s">
        <v>541</v>
      </c>
      <c r="C334" s="73" t="s">
        <v>542</v>
      </c>
      <c r="D334" s="74">
        <v>3388436.02</v>
      </c>
      <c r="E334" s="75">
        <v>3708.4700000000003</v>
      </c>
      <c r="F334" s="76">
        <f t="shared" si="679"/>
        <v>913.70188244747828</v>
      </c>
      <c r="G334" s="77">
        <f t="shared" si="680"/>
        <v>0.25654564078546255</v>
      </c>
      <c r="H334" s="77">
        <f t="shared" si="681"/>
        <v>1.8349963971940202E-2</v>
      </c>
      <c r="I334" s="74">
        <v>2696627.89</v>
      </c>
      <c r="J334" s="75">
        <v>3795.8799999999997</v>
      </c>
      <c r="K334" s="76">
        <f t="shared" si="682"/>
        <v>710.40915150110129</v>
      </c>
      <c r="L334" s="77">
        <f t="shared" si="683"/>
        <v>-0.1895638877586866</v>
      </c>
      <c r="M334" s="77">
        <f t="shared" si="684"/>
        <v>-1.8091125240638977E-2</v>
      </c>
      <c r="N334" s="74">
        <v>3327378.74</v>
      </c>
      <c r="O334" s="75">
        <v>3752.51</v>
      </c>
      <c r="P334" s="76">
        <f t="shared" si="685"/>
        <v>886.7074944503812</v>
      </c>
      <c r="Q334" s="77">
        <f t="shared" si="686"/>
        <v>0.21158085125776124</v>
      </c>
      <c r="R334" s="78">
        <f t="shared" si="687"/>
        <v>0.45289712699525086</v>
      </c>
      <c r="S334" s="74">
        <v>2746311.76</v>
      </c>
      <c r="T334" s="75">
        <v>3710.8700000000003</v>
      </c>
      <c r="U334" s="76">
        <v>740.07220948187341</v>
      </c>
      <c r="V334" s="77">
        <v>0.1991747191175689</v>
      </c>
      <c r="W334" s="77">
        <v>0.15949972413710045</v>
      </c>
      <c r="X334" s="74">
        <v>2290168.16</v>
      </c>
      <c r="Y334" s="75">
        <v>3685.1858888888883</v>
      </c>
      <c r="Z334" s="76">
        <v>621.45254786333271</v>
      </c>
      <c r="AA334" s="77">
        <v>-3.3085249670426593E-2</v>
      </c>
      <c r="AB334" s="77">
        <v>-1.2564751432011127E-2</v>
      </c>
      <c r="AC334" s="74">
        <v>2368531.62</v>
      </c>
      <c r="AD334" s="75">
        <v>3717.3283333333334</v>
      </c>
      <c r="AE334" s="76">
        <v>637.15965005333135</v>
      </c>
      <c r="AF334" s="77">
        <v>2.1222655080420524E-2</v>
      </c>
      <c r="AG334" s="77">
        <v>0.13493607999307963</v>
      </c>
      <c r="AH334" s="74">
        <v>2319309.71</v>
      </c>
      <c r="AI334" s="75">
        <v>3777.24</v>
      </c>
      <c r="AJ334" s="76">
        <f t="shared" si="688"/>
        <v>614.02233112007707</v>
      </c>
      <c r="AK334" s="77">
        <f t="shared" si="689"/>
        <v>0.11135027640343943</v>
      </c>
      <c r="AL334" s="78">
        <f t="shared" si="690"/>
        <v>0.24423691059988423</v>
      </c>
      <c r="AM334" s="74">
        <v>2086929.53</v>
      </c>
      <c r="AN334" s="75">
        <v>3752.7455555555557</v>
      </c>
      <c r="AO334" s="76">
        <f t="shared" si="691"/>
        <v>556.10738833878952</v>
      </c>
      <c r="AP334" s="77">
        <f t="shared" si="692"/>
        <v>0.11957223300154617</v>
      </c>
      <c r="AQ334" s="78">
        <f t="shared" si="693"/>
        <v>0.43572680720010409</v>
      </c>
      <c r="AR334" s="74">
        <v>1864041.88</v>
      </c>
      <c r="AS334" s="75">
        <v>3699.56</v>
      </c>
      <c r="AT334" s="79">
        <f t="shared" si="694"/>
        <v>503.85502059704396</v>
      </c>
      <c r="AU334" s="77">
        <f t="shared" si="695"/>
        <v>0.28238872390658992</v>
      </c>
      <c r="AV334" s="78">
        <f t="shared" si="696"/>
        <v>-0.10752078876842833</v>
      </c>
      <c r="AW334" s="74">
        <v>1453570.08</v>
      </c>
      <c r="AX334" s="75">
        <v>3562.46</v>
      </c>
      <c r="AY334" s="79">
        <f t="shared" si="697"/>
        <v>408.02425290389226</v>
      </c>
      <c r="AZ334" s="78">
        <f t="shared" si="698"/>
        <v>-0.30404939267340247</v>
      </c>
      <c r="BA334" s="74">
        <v>2088610.98</v>
      </c>
    </row>
    <row r="335" spans="1:60">
      <c r="A335" s="62"/>
      <c r="B335" s="73" t="s">
        <v>543</v>
      </c>
      <c r="C335" s="73" t="s">
        <v>544</v>
      </c>
      <c r="D335" s="74">
        <v>2791557.94</v>
      </c>
      <c r="E335" s="75">
        <v>2458.25</v>
      </c>
      <c r="F335" s="76">
        <f t="shared" si="679"/>
        <v>1135.5874870334587</v>
      </c>
      <c r="G335" s="77">
        <f t="shared" si="680"/>
        <v>0.16552446109296651</v>
      </c>
      <c r="H335" s="77">
        <f t="shared" si="681"/>
        <v>-0.11914555351711414</v>
      </c>
      <c r="I335" s="74">
        <v>2395108.84</v>
      </c>
      <c r="J335" s="75">
        <v>2481.4</v>
      </c>
      <c r="K335" s="76">
        <f t="shared" si="682"/>
        <v>965.22480857580388</v>
      </c>
      <c r="L335" s="77">
        <f t="shared" si="683"/>
        <v>-0.24424199071989647</v>
      </c>
      <c r="M335" s="77">
        <f t="shared" si="684"/>
        <v>5.231511854685203E-2</v>
      </c>
      <c r="N335" s="74">
        <v>3169147.81</v>
      </c>
      <c r="O335" s="75">
        <v>2525.7800000000002</v>
      </c>
      <c r="P335" s="76">
        <f t="shared" si="685"/>
        <v>1254.7204467530821</v>
      </c>
      <c r="Q335" s="77">
        <f t="shared" si="686"/>
        <v>0.39239691227253237</v>
      </c>
      <c r="R335" s="78">
        <f t="shared" si="687"/>
        <v>0.25888746304166776</v>
      </c>
      <c r="S335" s="74">
        <v>2276037.66</v>
      </c>
      <c r="T335" s="75">
        <v>2474.83</v>
      </c>
      <c r="U335" s="76">
        <v>919.67434530856679</v>
      </c>
      <c r="V335" s="77">
        <v>-9.5884620293335554E-2</v>
      </c>
      <c r="W335" s="77">
        <v>0.19939787850156146</v>
      </c>
      <c r="X335" s="74">
        <v>2517419.4700000002</v>
      </c>
      <c r="Y335" s="75">
        <v>2367.9536666666668</v>
      </c>
      <c r="Z335" s="76">
        <v>1063.1202398245123</v>
      </c>
      <c r="AA335" s="77">
        <v>0.3265982477708762</v>
      </c>
      <c r="AB335" s="77">
        <v>0.42365211911755707</v>
      </c>
      <c r="AC335" s="74">
        <v>1897650.23</v>
      </c>
      <c r="AD335" s="75">
        <v>2516.2955555555559</v>
      </c>
      <c r="AE335" s="76">
        <v>754.14441114053898</v>
      </c>
      <c r="AF335" s="77">
        <v>7.3159957439837928E-2</v>
      </c>
      <c r="AG335" s="77">
        <v>0.8338361608751651</v>
      </c>
      <c r="AH335" s="74">
        <v>1768282.74</v>
      </c>
      <c r="AI335" s="75">
        <v>2539.8100000000004</v>
      </c>
      <c r="AJ335" s="76">
        <f t="shared" si="688"/>
        <v>696.2263870132017</v>
      </c>
      <c r="AK335" s="77">
        <f t="shared" si="689"/>
        <v>0.70881903313837646</v>
      </c>
      <c r="AL335" s="78">
        <f t="shared" si="690"/>
        <v>0.886235073991261</v>
      </c>
      <c r="AM335" s="74">
        <v>1034798.13</v>
      </c>
      <c r="AN335" s="75">
        <v>2436.4044444444439</v>
      </c>
      <c r="AO335" s="76">
        <f t="shared" si="691"/>
        <v>424.7234618043712</v>
      </c>
      <c r="AP335" s="77">
        <f t="shared" si="692"/>
        <v>0.10382377385336494</v>
      </c>
      <c r="AQ335" s="78">
        <f t="shared" si="693"/>
        <v>0.23760887027980626</v>
      </c>
      <c r="AR335" s="74">
        <v>937466.79</v>
      </c>
      <c r="AS335" s="75">
        <v>2381.23</v>
      </c>
      <c r="AT335" s="79">
        <f t="shared" si="694"/>
        <v>393.69014752879815</v>
      </c>
      <c r="AU335" s="77">
        <f t="shared" si="695"/>
        <v>0.12120149936561678</v>
      </c>
      <c r="AV335" s="78">
        <f t="shared" si="696"/>
        <v>0.59813911374105855</v>
      </c>
      <c r="AW335" s="74">
        <v>836126.95</v>
      </c>
      <c r="AX335" s="75">
        <v>2350.3200000000002</v>
      </c>
      <c r="AY335" s="79">
        <f t="shared" si="697"/>
        <v>355.75025953912655</v>
      </c>
      <c r="AZ335" s="78">
        <f t="shared" si="698"/>
        <v>0.42538082106142044</v>
      </c>
      <c r="BA335" s="74">
        <v>586598.99</v>
      </c>
    </row>
    <row r="336" spans="1:60">
      <c r="A336" s="62"/>
      <c r="B336" s="73" t="s">
        <v>545</v>
      </c>
      <c r="C336" s="73" t="s">
        <v>546</v>
      </c>
      <c r="D336" s="74">
        <v>2066135.47</v>
      </c>
      <c r="E336" s="75">
        <v>1464.9899999999998</v>
      </c>
      <c r="F336" s="76">
        <f t="shared" si="679"/>
        <v>1410.3410057406536</v>
      </c>
      <c r="G336" s="77">
        <f t="shared" si="680"/>
        <v>5.6352884664304249E-2</v>
      </c>
      <c r="H336" s="77">
        <f t="shared" si="681"/>
        <v>-1.5246225158652912E-2</v>
      </c>
      <c r="I336" s="74">
        <v>1955914.07</v>
      </c>
      <c r="J336" s="75">
        <v>1489.4</v>
      </c>
      <c r="K336" s="76">
        <f t="shared" si="682"/>
        <v>1313.2228212703101</v>
      </c>
      <c r="L336" s="77">
        <f t="shared" si="683"/>
        <v>-6.7779537370895204E-2</v>
      </c>
      <c r="M336" s="77">
        <f t="shared" si="684"/>
        <v>0.18851747011192352</v>
      </c>
      <c r="N336" s="74">
        <v>2098123.94</v>
      </c>
      <c r="O336" s="75">
        <v>1504.0000000000002</v>
      </c>
      <c r="P336" s="76">
        <f t="shared" si="685"/>
        <v>1395.0292154255317</v>
      </c>
      <c r="Q336" s="77">
        <f t="shared" si="686"/>
        <v>0.27493175461949665</v>
      </c>
      <c r="R336" s="78">
        <f t="shared" si="687"/>
        <v>0.20838987247338689</v>
      </c>
      <c r="S336" s="74">
        <v>1645675.49</v>
      </c>
      <c r="T336" s="75">
        <v>1445.19</v>
      </c>
      <c r="U336" s="76">
        <v>1138.7260429424505</v>
      </c>
      <c r="V336" s="77">
        <v>-5.2192505132142707E-2</v>
      </c>
      <c r="W336" s="77">
        <v>-6.8341415989624676E-2</v>
      </c>
      <c r="X336" s="74">
        <v>1736297.19</v>
      </c>
      <c r="Y336" s="75">
        <v>1493.9488888888886</v>
      </c>
      <c r="Z336" s="76">
        <v>1162.2199413337064</v>
      </c>
      <c r="AA336" s="77">
        <v>-1.7038175942819953E-2</v>
      </c>
      <c r="AB336" s="77">
        <v>-0.25491369613998494</v>
      </c>
      <c r="AC336" s="74">
        <v>1766393.31</v>
      </c>
      <c r="AD336" s="75">
        <v>1563.7655555555555</v>
      </c>
      <c r="AE336" s="76">
        <v>1129.5768113861911</v>
      </c>
      <c r="AF336" s="77">
        <v>-0.24199873726055049</v>
      </c>
      <c r="AG336" s="77">
        <v>-0.14462409144475716</v>
      </c>
      <c r="AH336" s="74">
        <v>2330330.2999999998</v>
      </c>
      <c r="AI336" s="75">
        <v>1630.1899999999998</v>
      </c>
      <c r="AJ336" s="76">
        <f t="shared" si="688"/>
        <v>1429.4838638440917</v>
      </c>
      <c r="AK336" s="77">
        <f t="shared" si="689"/>
        <v>0.12846237942121247</v>
      </c>
      <c r="AL336" s="78">
        <f t="shared" si="690"/>
        <v>0.33681551760645406</v>
      </c>
      <c r="AM336" s="74">
        <v>2065049.17</v>
      </c>
      <c r="AN336" s="75">
        <v>1671.4311111111108</v>
      </c>
      <c r="AO336" s="76">
        <f t="shared" si="691"/>
        <v>1235.4976261194668</v>
      </c>
      <c r="AP336" s="77">
        <f t="shared" si="692"/>
        <v>0.18463454518714728</v>
      </c>
      <c r="AQ336" s="78">
        <f t="shared" si="693"/>
        <v>0.96399401818757824</v>
      </c>
      <c r="AR336" s="74">
        <v>1743195.13</v>
      </c>
      <c r="AS336" s="75">
        <v>1747.6599999999999</v>
      </c>
      <c r="AT336" s="79">
        <f t="shared" si="694"/>
        <v>997.44522962132226</v>
      </c>
      <c r="AU336" s="77">
        <f t="shared" si="695"/>
        <v>0.65789021278060789</v>
      </c>
      <c r="AV336" s="78">
        <f t="shared" si="696"/>
        <v>0.68624886999873869</v>
      </c>
      <c r="AW336" s="74">
        <v>1051453.8999999999</v>
      </c>
      <c r="AX336" s="75">
        <v>1830.97</v>
      </c>
      <c r="AY336" s="79">
        <f t="shared" si="697"/>
        <v>574.26058318814614</v>
      </c>
      <c r="AZ336" s="78">
        <f t="shared" si="698"/>
        <v>1.7105268490950114E-2</v>
      </c>
      <c r="BA336" s="74">
        <v>1033770.97</v>
      </c>
    </row>
    <row r="337" spans="1:58" s="82" customFormat="1">
      <c r="A337" s="80"/>
      <c r="B337" s="59"/>
      <c r="C337" s="59" t="s">
        <v>55</v>
      </c>
      <c r="D337" s="47">
        <f>SUM(D323:D336)</f>
        <v>77412496.339999989</v>
      </c>
      <c r="E337" s="54">
        <f>SUM(E323:E336)</f>
        <v>74588.22</v>
      </c>
      <c r="F337" s="49">
        <f t="shared" si="679"/>
        <v>1037.8649113760857</v>
      </c>
      <c r="G337" s="55">
        <f t="shared" si="680"/>
        <v>0.31452536709023637</v>
      </c>
      <c r="H337" s="55">
        <f t="shared" si="681"/>
        <v>0.50206570818936513</v>
      </c>
      <c r="I337" s="47">
        <f>SUM(I323:I336)</f>
        <v>58890074.149999999</v>
      </c>
      <c r="J337" s="54">
        <f>SUM(J323:J336)</f>
        <v>73737.753999999986</v>
      </c>
      <c r="K337" s="49">
        <f t="shared" si="682"/>
        <v>798.64209248901193</v>
      </c>
      <c r="L337" s="55">
        <f t="shared" si="683"/>
        <v>0.14266772311458553</v>
      </c>
      <c r="M337" s="55">
        <f t="shared" si="684"/>
        <v>0.11452609237406415</v>
      </c>
      <c r="N337" s="47">
        <f>SUM(N323:N336)</f>
        <v>51537356.799999997</v>
      </c>
      <c r="O337" s="54">
        <f>SUM(O323:O336)</f>
        <v>72695.789999999994</v>
      </c>
      <c r="P337" s="49">
        <f t="shared" si="685"/>
        <v>708.94554966663134</v>
      </c>
      <c r="Q337" s="55">
        <f t="shared" si="686"/>
        <v>-2.4628008800157006E-2</v>
      </c>
      <c r="R337" s="56">
        <f t="shared" si="687"/>
        <v>-4.3223767858933393E-2</v>
      </c>
      <c r="S337" s="47">
        <f>SUM(S323:S336)</f>
        <v>52838667.980000012</v>
      </c>
      <c r="T337" s="54">
        <f>SUM(T323:T336)</f>
        <v>71401.48000000001</v>
      </c>
      <c r="U337" s="49">
        <f t="shared" ref="U337" si="699">S337/T337</f>
        <v>740.02202727450469</v>
      </c>
      <c r="V337" s="55">
        <f t="shared" ref="V337" si="700">SUM(S337-X337)/ABS(X337)</f>
        <v>-1.9065299420686684E-2</v>
      </c>
      <c r="W337" s="55">
        <f t="shared" ref="W337" si="701">SUM(S337-AC337)/ABS(AC337)</f>
        <v>5.2563279091799473E-3</v>
      </c>
      <c r="X337" s="47">
        <f>SUM(X323:X336)</f>
        <v>53865632.390000001</v>
      </c>
      <c r="Y337" s="54">
        <f>SUM(Y323:Y336)</f>
        <v>71077.786999999982</v>
      </c>
      <c r="Z337" s="49">
        <f t="shared" ref="Z337" si="702">X337/Y337</f>
        <v>757.84059498082024</v>
      </c>
      <c r="AA337" s="55">
        <f t="shared" ref="AA337" si="703">SUM(X337-AC337)/ABS(AC337)</f>
        <v>2.4794338823474125E-2</v>
      </c>
      <c r="AB337" s="55">
        <f t="shared" ref="AB337" si="704">SUM(X337-AH337)/ABS(AH337)</f>
        <v>3.8948974431223388E-2</v>
      </c>
      <c r="AC337" s="47">
        <f>SUM(AC323:AC336)</f>
        <v>52562382.859999992</v>
      </c>
      <c r="AD337" s="54">
        <f>SUM(AD323:AD336)</f>
        <v>71686.868333333332</v>
      </c>
      <c r="AE337" s="49">
        <f t="shared" ref="AE337" si="705">AC337/AD337</f>
        <v>733.22191472492125</v>
      </c>
      <c r="AF337" s="55">
        <f t="shared" ref="AF337" si="706">SUM(AC337-AH337)/ABS(AH337)</f>
        <v>1.3812171936858708E-2</v>
      </c>
      <c r="AG337" s="55">
        <f t="shared" ref="AG337" si="707">SUM(AC337-AM337)/ABS(AM337)</f>
        <v>0.2263152267466943</v>
      </c>
      <c r="AH337" s="47">
        <f>SUM(AH323:AH336)</f>
        <v>51846273.219999999</v>
      </c>
      <c r="AI337" s="54">
        <f>SUM(AI323:AI336)</f>
        <v>71704.91</v>
      </c>
      <c r="AJ337" s="49">
        <f t="shared" si="688"/>
        <v>723.05053057036116</v>
      </c>
      <c r="AK337" s="55">
        <f t="shared" si="689"/>
        <v>0.20960791425876718</v>
      </c>
      <c r="AL337" s="56">
        <f t="shared" si="690"/>
        <v>0.48706549797327164</v>
      </c>
      <c r="AM337" s="47">
        <f>SUM(AM323:AM336)</f>
        <v>42862048.610000007</v>
      </c>
      <c r="AN337" s="54">
        <f>SUM(AN323:AN336)</f>
        <v>70805.556666666671</v>
      </c>
      <c r="AO337" s="49">
        <f t="shared" si="691"/>
        <v>605.34865662850291</v>
      </c>
      <c r="AP337" s="55">
        <f t="shared" si="692"/>
        <v>0.22937811537429223</v>
      </c>
      <c r="AQ337" s="56">
        <f t="shared" si="693"/>
        <v>0.45220492327674561</v>
      </c>
      <c r="AR337" s="47">
        <f>SUM(AR323:AR336)</f>
        <v>34864821.549999997</v>
      </c>
      <c r="AS337" s="54">
        <f>SUM(AS323:AS336)</f>
        <v>70555.47</v>
      </c>
      <c r="AT337" s="81">
        <f t="shared" si="694"/>
        <v>494.14767628930821</v>
      </c>
      <c r="AU337" s="55">
        <f t="shared" si="695"/>
        <v>0.18125164676012823</v>
      </c>
      <c r="AV337" s="56">
        <f t="shared" si="696"/>
        <v>-8.0889015835447445E-3</v>
      </c>
      <c r="AW337" s="47">
        <f>SUM(AW323:AW336)</f>
        <v>29515151.699999999</v>
      </c>
      <c r="AX337" s="54">
        <f>SUM(AX323:AX336)</f>
        <v>70664.960000000006</v>
      </c>
      <c r="AY337" s="81">
        <f>AW337/AX337</f>
        <v>417.67732833925044</v>
      </c>
      <c r="AZ337" s="56">
        <f t="shared" si="698"/>
        <v>-0.16028807143929558</v>
      </c>
      <c r="BA337" s="47">
        <f>SUM(BA323:BA336)</f>
        <v>35149139.480000004</v>
      </c>
    </row>
    <row r="338" spans="1:58" ht="4.5" customHeight="1">
      <c r="A338" s="62"/>
      <c r="C338" s="63"/>
      <c r="D338" s="64"/>
      <c r="E338" s="65"/>
      <c r="F338" s="66"/>
      <c r="G338" s="65"/>
      <c r="H338" s="65"/>
      <c r="I338" s="64"/>
      <c r="J338" s="65"/>
      <c r="K338" s="66"/>
      <c r="L338" s="65"/>
      <c r="M338" s="65"/>
      <c r="N338" s="64"/>
      <c r="O338" s="65"/>
      <c r="P338" s="66"/>
      <c r="Q338" s="65"/>
      <c r="R338" s="65"/>
      <c r="S338" s="64"/>
      <c r="T338" s="65"/>
      <c r="U338" s="66"/>
      <c r="V338" s="65"/>
      <c r="W338" s="65"/>
      <c r="X338" s="64"/>
      <c r="Y338" s="65"/>
      <c r="Z338" s="66"/>
      <c r="AA338" s="65"/>
      <c r="AB338" s="65"/>
      <c r="AC338" s="64"/>
      <c r="AD338" s="65"/>
      <c r="AE338" s="66"/>
      <c r="AF338" s="65"/>
      <c r="AG338" s="65"/>
      <c r="AH338" s="64"/>
      <c r="AI338" s="65"/>
      <c r="AJ338" s="66"/>
      <c r="AK338" s="65"/>
      <c r="AL338" s="67"/>
      <c r="AM338" s="64"/>
      <c r="AN338" s="65"/>
      <c r="AO338" s="66"/>
      <c r="AP338" s="65"/>
      <c r="AQ338" s="67"/>
      <c r="AR338" s="64"/>
      <c r="AS338" s="65"/>
      <c r="AT338" s="66"/>
      <c r="AU338" s="65"/>
      <c r="AV338" s="67"/>
      <c r="AW338" s="64"/>
      <c r="AX338" s="65"/>
      <c r="AY338" s="66"/>
      <c r="AZ338" s="68"/>
      <c r="BA338" s="64"/>
    </row>
    <row r="339" spans="1:58" ht="12.75">
      <c r="A339" s="80" t="s">
        <v>547</v>
      </c>
      <c r="B339" s="73"/>
      <c r="D339" s="83"/>
      <c r="E339" s="84"/>
      <c r="F339" s="85"/>
      <c r="G339" s="84"/>
      <c r="H339" s="84"/>
      <c r="I339" s="83"/>
      <c r="J339" s="84"/>
      <c r="K339" s="85"/>
      <c r="L339" s="84"/>
      <c r="M339" s="84"/>
      <c r="N339" s="83"/>
      <c r="O339" s="84"/>
      <c r="P339" s="85"/>
      <c r="Q339" s="84"/>
      <c r="R339" s="86"/>
      <c r="S339" s="83"/>
      <c r="T339" s="84"/>
      <c r="U339" s="85"/>
      <c r="V339" s="84"/>
      <c r="W339" s="84"/>
      <c r="X339" s="83"/>
      <c r="Y339" s="84"/>
      <c r="Z339" s="85"/>
      <c r="AA339" s="84"/>
      <c r="AB339" s="84"/>
      <c r="AC339" s="83"/>
      <c r="AD339" s="84"/>
      <c r="AE339" s="85"/>
      <c r="AF339" s="84"/>
      <c r="AG339" s="84"/>
      <c r="AH339" s="83"/>
      <c r="AI339" s="84"/>
      <c r="AJ339" s="85"/>
      <c r="AK339" s="84"/>
      <c r="AL339" s="86"/>
      <c r="AM339" s="83"/>
      <c r="AN339" s="84"/>
      <c r="AO339" s="85"/>
      <c r="AP339" s="84"/>
      <c r="AQ339" s="86"/>
      <c r="AR339" s="83"/>
      <c r="AS339" s="84"/>
      <c r="AT339" s="85"/>
      <c r="AU339" s="84"/>
      <c r="AV339" s="86"/>
      <c r="AW339" s="83"/>
      <c r="AX339" s="84"/>
      <c r="AY339" s="85"/>
      <c r="AZ339" s="87"/>
      <c r="BA339" s="83"/>
      <c r="BB339" s="84"/>
      <c r="BC339" s="84"/>
      <c r="BD339" s="84"/>
      <c r="BE339" s="84"/>
      <c r="BF339" s="84"/>
    </row>
    <row r="340" spans="1:58">
      <c r="A340" s="62"/>
      <c r="B340" s="73" t="s">
        <v>548</v>
      </c>
      <c r="C340" s="73" t="s">
        <v>549</v>
      </c>
      <c r="D340" s="74">
        <v>235334.99</v>
      </c>
      <c r="E340" s="75">
        <v>40.9</v>
      </c>
      <c r="F340" s="76">
        <f t="shared" ref="F340:F352" si="708">D340/E340</f>
        <v>5753.9117359413203</v>
      </c>
      <c r="G340" s="77">
        <f t="shared" ref="G340:G352" si="709">SUM(D340-I340)/ABS(I340)</f>
        <v>0.30470782022502063</v>
      </c>
      <c r="H340" s="77">
        <f t="shared" ref="H340:H352" si="710">SUM(D340-N340)/ABS(N340)</f>
        <v>1.0294819269295061</v>
      </c>
      <c r="I340" s="74">
        <v>180373.71</v>
      </c>
      <c r="J340" s="75">
        <v>34.6</v>
      </c>
      <c r="K340" s="76">
        <f t="shared" ref="K340:K352" si="711">I340/J340</f>
        <v>5213.1130057803466</v>
      </c>
      <c r="L340" s="77">
        <f t="shared" ref="L340:L352" si="712">SUM(I340-N340)/ABS(N340)</f>
        <v>0.55550683108459109</v>
      </c>
      <c r="M340" s="77">
        <f t="shared" ref="M340:M352" si="713">SUM(I340-S340)/ABS(S340)</f>
        <v>0.44709212830004535</v>
      </c>
      <c r="N340" s="74">
        <v>115958.16</v>
      </c>
      <c r="O340" s="75">
        <v>37.699999999999996</v>
      </c>
      <c r="P340" s="76">
        <f t="shared" ref="P340:P352" si="714">N340/O340</f>
        <v>3075.8132625994699</v>
      </c>
      <c r="Q340" s="77">
        <f t="shared" ref="Q340:Q352" si="715">SUM(N340-S340)/ABS(S340)</f>
        <v>-6.9697349197079761E-2</v>
      </c>
      <c r="R340" s="78">
        <f t="shared" ref="R340:R352" si="716">SUM(N340-X340)/ABS(X340)</f>
        <v>-7.1492675277355491E-2</v>
      </c>
      <c r="S340" s="74">
        <v>124645.63</v>
      </c>
      <c r="T340" s="75">
        <v>34.4</v>
      </c>
      <c r="U340" s="76">
        <v>3623.4194767441863</v>
      </c>
      <c r="V340" s="77">
        <v>-1.9298301243431224E-3</v>
      </c>
      <c r="W340" s="77">
        <v>-5.1882734814435928E-2</v>
      </c>
      <c r="X340" s="74">
        <v>124886.64</v>
      </c>
      <c r="Y340" s="75">
        <v>37.299999999999997</v>
      </c>
      <c r="Z340" s="76">
        <v>3348.1672922252014</v>
      </c>
      <c r="AA340" s="77">
        <v>-5.0049491706896834E-2</v>
      </c>
      <c r="AB340" s="77">
        <v>-0.36435646346088896</v>
      </c>
      <c r="AC340" s="74">
        <v>131466.47</v>
      </c>
      <c r="AD340" s="75">
        <v>43.611111111111114</v>
      </c>
      <c r="AE340" s="76">
        <v>3014.5177834394904</v>
      </c>
      <c r="AF340" s="77">
        <v>-0.33086668095872429</v>
      </c>
      <c r="AG340" s="77">
        <v>-0.39977714410342025</v>
      </c>
      <c r="AH340" s="74">
        <v>196472.76</v>
      </c>
      <c r="AI340" s="75">
        <v>43.94</v>
      </c>
      <c r="AJ340" s="76">
        <f t="shared" ref="AJ340:AJ352" si="717">AH340/AI340</f>
        <v>4471.3873463814298</v>
      </c>
      <c r="AK340" s="77">
        <f t="shared" ref="AK340:AK352" si="718">SUM(AH340-AM340)/ABS(AM340)</f>
        <v>-0.10298465370612517</v>
      </c>
      <c r="AL340" s="78">
        <f t="shared" ref="AL340:AL352" si="719">SUM(AH340-AR340)/ABS(AR340)</f>
        <v>0.26863798802924166</v>
      </c>
      <c r="AM340" s="74">
        <v>219029.43</v>
      </c>
      <c r="AN340" s="75">
        <v>28.119999999999997</v>
      </c>
      <c r="AO340" s="76">
        <f t="shared" ref="AO340:AO352" si="720">AM340/AN340</f>
        <v>7789.097795163585</v>
      </c>
      <c r="AP340" s="77">
        <f t="shared" ref="AP340:AP352" si="721">SUM(AM340-AR340)/ABS(AR340)</f>
        <v>0.41428794197420343</v>
      </c>
      <c r="AQ340" s="78">
        <f t="shared" ref="AQ340:AQ352" si="722">SUM(AM340-AW340)/ABS(AW340)</f>
        <v>0.84410335829245831</v>
      </c>
      <c r="AR340" s="74">
        <v>154869.04999999999</v>
      </c>
      <c r="AS340" s="75">
        <v>35.67</v>
      </c>
      <c r="AT340" s="79">
        <f t="shared" ref="AT340:AT352" si="723">AR340/AS340</f>
        <v>4341.7171292402572</v>
      </c>
      <c r="AU340" s="77">
        <f t="shared" ref="AU340:AU352" si="724">SUM(AR340-AW340)/ABS(AW340)</f>
        <v>0.30390941162821195</v>
      </c>
      <c r="AV340" s="78">
        <f t="shared" ref="AV340:AV352" si="725">SUM(AR340-BA340)/ABS(BA340)</f>
        <v>7.7177040178664752E-2</v>
      </c>
      <c r="AW340" s="74">
        <v>118772.86</v>
      </c>
      <c r="AX340" s="75">
        <v>38.450000000000003</v>
      </c>
      <c r="AY340" s="79">
        <f t="shared" ref="AY340:AY351" si="726">AW340/AX340</f>
        <v>3089.0210663198959</v>
      </c>
      <c r="AZ340" s="78">
        <f t="shared" ref="AZ340:AZ352" si="727">SUM(AW340-BA340)/ABS(BA340)</f>
        <v>-0.17388659781696256</v>
      </c>
      <c r="BA340" s="74">
        <v>143773.07</v>
      </c>
    </row>
    <row r="341" spans="1:58">
      <c r="A341" s="62"/>
      <c r="B341" s="73" t="s">
        <v>550</v>
      </c>
      <c r="C341" s="73" t="s">
        <v>551</v>
      </c>
      <c r="D341" s="74">
        <v>1128582.71</v>
      </c>
      <c r="E341" s="75">
        <v>814.1400000000001</v>
      </c>
      <c r="F341" s="76">
        <f t="shared" si="708"/>
        <v>1386.2268283096271</v>
      </c>
      <c r="G341" s="77">
        <f t="shared" si="709"/>
        <v>-9.2328256183905836E-3</v>
      </c>
      <c r="H341" s="77">
        <f t="shared" si="710"/>
        <v>0.36721866997556585</v>
      </c>
      <c r="I341" s="74">
        <v>1139099.82</v>
      </c>
      <c r="J341" s="75">
        <v>871.18</v>
      </c>
      <c r="K341" s="76">
        <f t="shared" si="711"/>
        <v>1307.5366973530156</v>
      </c>
      <c r="L341" s="77">
        <f t="shared" si="712"/>
        <v>0.37995959628852249</v>
      </c>
      <c r="M341" s="77">
        <f t="shared" si="713"/>
        <v>0.18884654491405251</v>
      </c>
      <c r="N341" s="74">
        <v>825458.82</v>
      </c>
      <c r="O341" s="75">
        <v>849.42</v>
      </c>
      <c r="P341" s="76">
        <f t="shared" si="714"/>
        <v>971.79112806385535</v>
      </c>
      <c r="Q341" s="77">
        <f t="shared" si="715"/>
        <v>-0.13849177315660477</v>
      </c>
      <c r="R341" s="78">
        <f t="shared" si="716"/>
        <v>-0.13362340921701496</v>
      </c>
      <c r="S341" s="74">
        <v>958155.47</v>
      </c>
      <c r="T341" s="75">
        <v>816.37000000000012</v>
      </c>
      <c r="U341" s="76">
        <v>1173.6779523990344</v>
      </c>
      <c r="V341" s="77">
        <v>5.650977887266059E-3</v>
      </c>
      <c r="W341" s="77">
        <v>-0.22274702080548697</v>
      </c>
      <c r="X341" s="74">
        <v>952771.38</v>
      </c>
      <c r="Y341" s="75">
        <v>836.81688888888891</v>
      </c>
      <c r="Z341" s="76">
        <v>1138.5661458925304</v>
      </c>
      <c r="AA341" s="77">
        <v>-0.22711457922766176</v>
      </c>
      <c r="AB341" s="77">
        <v>-0.37550965936574587</v>
      </c>
      <c r="AC341" s="74">
        <v>1232745.96</v>
      </c>
      <c r="AD341" s="75">
        <v>873.73111111111098</v>
      </c>
      <c r="AE341" s="76">
        <v>1410.8985525676601</v>
      </c>
      <c r="AF341" s="77">
        <v>-0.1920013965198025</v>
      </c>
      <c r="AG341" s="77">
        <v>1.9508717835004349E-2</v>
      </c>
      <c r="AH341" s="74">
        <v>1525678.33</v>
      </c>
      <c r="AI341" s="75">
        <v>943.68000000000006</v>
      </c>
      <c r="AJ341" s="76">
        <f t="shared" si="717"/>
        <v>1616.732716598847</v>
      </c>
      <c r="AK341" s="77">
        <f t="shared" si="718"/>
        <v>0.2617703959435006</v>
      </c>
      <c r="AL341" s="78">
        <f t="shared" si="719"/>
        <v>0.63363654780722112</v>
      </c>
      <c r="AM341" s="74">
        <v>1209156.8600000001</v>
      </c>
      <c r="AN341" s="75">
        <v>1003.6222222222221</v>
      </c>
      <c r="AO341" s="76">
        <f t="shared" si="720"/>
        <v>1204.7928326284793</v>
      </c>
      <c r="AP341" s="77">
        <f t="shared" si="721"/>
        <v>0.29471776565628971</v>
      </c>
      <c r="AQ341" s="78">
        <f t="shared" si="722"/>
        <v>0.13349784012304991</v>
      </c>
      <c r="AR341" s="74">
        <v>933915.4</v>
      </c>
      <c r="AS341" s="75">
        <v>1041.28</v>
      </c>
      <c r="AT341" s="79">
        <f t="shared" si="723"/>
        <v>896.89171020282731</v>
      </c>
      <c r="AU341" s="77">
        <f t="shared" si="724"/>
        <v>-0.12452128935723514</v>
      </c>
      <c r="AV341" s="78">
        <f t="shared" si="725"/>
        <v>-0.14923020449885741</v>
      </c>
      <c r="AW341" s="74">
        <v>1066748.27</v>
      </c>
      <c r="AX341" s="75">
        <v>1102.7</v>
      </c>
      <c r="AY341" s="79">
        <f t="shared" si="726"/>
        <v>967.39663553096943</v>
      </c>
      <c r="AZ341" s="78">
        <f t="shared" si="727"/>
        <v>-2.8223319243801261E-2</v>
      </c>
      <c r="BA341" s="74">
        <v>1097729.8500000001</v>
      </c>
    </row>
    <row r="342" spans="1:58">
      <c r="A342" s="62"/>
      <c r="B342" s="73" t="s">
        <v>552</v>
      </c>
      <c r="C342" s="73" t="s">
        <v>553</v>
      </c>
      <c r="D342" s="74">
        <v>2505801.66</v>
      </c>
      <c r="E342" s="75">
        <v>448.25999999999993</v>
      </c>
      <c r="F342" s="76">
        <f t="shared" si="708"/>
        <v>5590.0630437692425</v>
      </c>
      <c r="G342" s="77">
        <f t="shared" si="709"/>
        <v>7.7317973753425195E-2</v>
      </c>
      <c r="H342" s="77">
        <f t="shared" si="710"/>
        <v>0.96064917584833942</v>
      </c>
      <c r="I342" s="74">
        <v>2325962.92</v>
      </c>
      <c r="J342" s="75">
        <v>556.45000000000005</v>
      </c>
      <c r="K342" s="76">
        <f t="shared" si="711"/>
        <v>4180.0034504447831</v>
      </c>
      <c r="L342" s="77">
        <f t="shared" si="712"/>
        <v>0.81993545416990288</v>
      </c>
      <c r="M342" s="77">
        <f t="shared" si="713"/>
        <v>2.3505432713068166</v>
      </c>
      <c r="N342" s="74">
        <v>1278046.93</v>
      </c>
      <c r="O342" s="75">
        <v>511.68999999999994</v>
      </c>
      <c r="P342" s="76">
        <f t="shared" si="714"/>
        <v>2497.6976880533139</v>
      </c>
      <c r="Q342" s="77">
        <f t="shared" si="715"/>
        <v>0.84102313278744534</v>
      </c>
      <c r="R342" s="78">
        <f t="shared" si="716"/>
        <v>0.76864059359930592</v>
      </c>
      <c r="S342" s="74">
        <v>694204.71</v>
      </c>
      <c r="T342" s="75">
        <v>527.93000000000006</v>
      </c>
      <c r="U342" s="76">
        <v>1314.9559790123687</v>
      </c>
      <c r="V342" s="77">
        <v>-3.9316474572781125E-2</v>
      </c>
      <c r="W342" s="77">
        <v>-0.14879514192162968</v>
      </c>
      <c r="X342" s="74">
        <v>722615.4</v>
      </c>
      <c r="Y342" s="75">
        <v>583.3599999999999</v>
      </c>
      <c r="Z342" s="76">
        <v>1238.712630279759</v>
      </c>
      <c r="AA342" s="77">
        <v>-0.11395913893720939</v>
      </c>
      <c r="AB342" s="77">
        <v>-0.14881280881970393</v>
      </c>
      <c r="AC342" s="74">
        <v>815555.39</v>
      </c>
      <c r="AD342" s="75">
        <v>658.34277777777788</v>
      </c>
      <c r="AE342" s="76">
        <v>1238.8005421019275</v>
      </c>
      <c r="AF342" s="77">
        <v>-3.9336413718762557E-2</v>
      </c>
      <c r="AG342" s="77">
        <v>0.32470143087112679</v>
      </c>
      <c r="AH342" s="74">
        <v>848950.04</v>
      </c>
      <c r="AI342" s="75">
        <v>618.54</v>
      </c>
      <c r="AJ342" s="76">
        <f t="shared" si="717"/>
        <v>1372.5062890031365</v>
      </c>
      <c r="AK342" s="77">
        <f t="shared" si="718"/>
        <v>0.3789441483871504</v>
      </c>
      <c r="AL342" s="78">
        <f t="shared" si="719"/>
        <v>1.1597736322269605</v>
      </c>
      <c r="AM342" s="74">
        <v>615652.23</v>
      </c>
      <c r="AN342" s="75">
        <v>597.04</v>
      </c>
      <c r="AO342" s="76">
        <f t="shared" si="720"/>
        <v>1031.1741759346107</v>
      </c>
      <c r="AP342" s="77">
        <f t="shared" si="721"/>
        <v>0.56625171132064267</v>
      </c>
      <c r="AQ342" s="78">
        <f t="shared" si="722"/>
        <v>1.6402526142008578</v>
      </c>
      <c r="AR342" s="74">
        <v>393073.62</v>
      </c>
      <c r="AS342" s="75">
        <v>550.63</v>
      </c>
      <c r="AT342" s="79">
        <f t="shared" si="723"/>
        <v>713.86161306140241</v>
      </c>
      <c r="AU342" s="77">
        <f t="shared" si="724"/>
        <v>0.685714112947166</v>
      </c>
      <c r="AV342" s="78">
        <f t="shared" si="725"/>
        <v>0.64701431490186234</v>
      </c>
      <c r="AW342" s="74">
        <v>233179.29</v>
      </c>
      <c r="AX342" s="75">
        <v>577.61</v>
      </c>
      <c r="AY342" s="79">
        <f t="shared" si="726"/>
        <v>403.69676771524041</v>
      </c>
      <c r="AZ342" s="78">
        <f t="shared" si="727"/>
        <v>-2.2957509667902169E-2</v>
      </c>
      <c r="BA342" s="74">
        <v>238658.29</v>
      </c>
    </row>
    <row r="343" spans="1:58">
      <c r="A343" s="62"/>
      <c r="B343" s="73" t="s">
        <v>554</v>
      </c>
      <c r="C343" s="73" t="s">
        <v>555</v>
      </c>
      <c r="D343" s="74">
        <v>843170.56</v>
      </c>
      <c r="E343" s="75">
        <v>710.32</v>
      </c>
      <c r="F343" s="76">
        <f t="shared" si="708"/>
        <v>1187.029169951571</v>
      </c>
      <c r="G343" s="77">
        <f t="shared" si="709"/>
        <v>-0.15590698983570214</v>
      </c>
      <c r="H343" s="77">
        <f t="shared" si="710"/>
        <v>-5.5894734007891555E-3</v>
      </c>
      <c r="I343" s="74">
        <v>998907.17</v>
      </c>
      <c r="J343" s="75">
        <v>651.44000000000017</v>
      </c>
      <c r="K343" s="76">
        <f t="shared" si="711"/>
        <v>1533.3832279258256</v>
      </c>
      <c r="L343" s="77">
        <f t="shared" si="712"/>
        <v>0.17808169789920963</v>
      </c>
      <c r="M343" s="77">
        <f t="shared" si="713"/>
        <v>-1.1347568031447793E-2</v>
      </c>
      <c r="N343" s="74">
        <v>847909.93</v>
      </c>
      <c r="O343" s="75">
        <v>870.69999999999993</v>
      </c>
      <c r="P343" s="76">
        <f t="shared" si="714"/>
        <v>973.8255771218561</v>
      </c>
      <c r="Q343" s="77">
        <f t="shared" si="715"/>
        <v>-0.16079467686193014</v>
      </c>
      <c r="R343" s="78">
        <f t="shared" si="716"/>
        <v>-0.55841796095759511</v>
      </c>
      <c r="S343" s="74">
        <v>1010372.44</v>
      </c>
      <c r="T343" s="75">
        <v>927.7700000000001</v>
      </c>
      <c r="U343" s="76">
        <v>1089.0333164469641</v>
      </c>
      <c r="V343" s="77">
        <v>-0.47380929688198142</v>
      </c>
      <c r="W343" s="77">
        <v>-0.72009919119729393</v>
      </c>
      <c r="X343" s="74">
        <v>1920163.99</v>
      </c>
      <c r="Y343" s="75">
        <v>1412.4069999999999</v>
      </c>
      <c r="Z343" s="76">
        <v>1359.4976448006844</v>
      </c>
      <c r="AA343" s="77">
        <v>-0.46806204073140467</v>
      </c>
      <c r="AB343" s="77">
        <v>-0.29838972269650971</v>
      </c>
      <c r="AC343" s="74">
        <v>3609751.77</v>
      </c>
      <c r="AD343" s="75">
        <v>1319.4538888888871</v>
      </c>
      <c r="AE343" s="76">
        <v>2735.7922852762777</v>
      </c>
      <c r="AF343" s="77">
        <v>0.31897012626846782</v>
      </c>
      <c r="AG343" s="77">
        <v>0.92832983656617374</v>
      </c>
      <c r="AH343" s="74">
        <v>2736795.7</v>
      </c>
      <c r="AI343" s="75">
        <v>995.89</v>
      </c>
      <c r="AJ343" s="76">
        <f t="shared" si="717"/>
        <v>2748.0903513440244</v>
      </c>
      <c r="AK343" s="77">
        <f t="shared" si="718"/>
        <v>0.46199659731616594</v>
      </c>
      <c r="AL343" s="78">
        <f t="shared" si="719"/>
        <v>2.094549828622978</v>
      </c>
      <c r="AM343" s="74">
        <v>1871957.64</v>
      </c>
      <c r="AN343" s="75">
        <v>872.00999999999988</v>
      </c>
      <c r="AO343" s="76">
        <f t="shared" si="720"/>
        <v>2146.7157945436406</v>
      </c>
      <c r="AP343" s="77">
        <f t="shared" si="721"/>
        <v>1.1166600758878253</v>
      </c>
      <c r="AQ343" s="78">
        <f t="shared" si="722"/>
        <v>3.0068115625585206</v>
      </c>
      <c r="AR343" s="74">
        <v>884392.19</v>
      </c>
      <c r="AS343" s="75">
        <v>649.49999999999989</v>
      </c>
      <c r="AT343" s="79">
        <f t="shared" si="723"/>
        <v>1361.6507929176291</v>
      </c>
      <c r="AU343" s="77">
        <f t="shared" si="724"/>
        <v>0.89298773487654992</v>
      </c>
      <c r="AV343" s="78">
        <f t="shared" si="725"/>
        <v>2.7507491916245588</v>
      </c>
      <c r="AW343" s="74">
        <v>467193.83</v>
      </c>
      <c r="AX343" s="75">
        <v>384.05</v>
      </c>
      <c r="AY343" s="79">
        <f t="shared" si="726"/>
        <v>1216.4922015362583</v>
      </c>
      <c r="AZ343" s="78">
        <f t="shared" si="727"/>
        <v>0.9813911746602848</v>
      </c>
      <c r="BA343" s="74">
        <v>235790.81</v>
      </c>
    </row>
    <row r="344" spans="1:58">
      <c r="A344" s="62"/>
      <c r="B344" s="73" t="s">
        <v>556</v>
      </c>
      <c r="C344" s="73" t="s">
        <v>557</v>
      </c>
      <c r="D344" s="74">
        <v>1219366.18</v>
      </c>
      <c r="E344" s="75">
        <v>1811.87</v>
      </c>
      <c r="F344" s="76">
        <f t="shared" si="708"/>
        <v>672.98767571624899</v>
      </c>
      <c r="G344" s="77">
        <f t="shared" si="709"/>
        <v>0.27046478170613331</v>
      </c>
      <c r="H344" s="77">
        <f t="shared" si="710"/>
        <v>1.0530981536269515</v>
      </c>
      <c r="I344" s="74">
        <v>959779.6</v>
      </c>
      <c r="J344" s="75">
        <v>1820.0600000000002</v>
      </c>
      <c r="K344" s="76">
        <f t="shared" si="711"/>
        <v>527.33404393261753</v>
      </c>
      <c r="L344" s="77">
        <f t="shared" si="712"/>
        <v>0.61602130432124502</v>
      </c>
      <c r="M344" s="77">
        <f t="shared" si="713"/>
        <v>1.2970182379896933</v>
      </c>
      <c r="N344" s="74">
        <v>593915.18999999994</v>
      </c>
      <c r="O344" s="75">
        <v>1840.9700000000003</v>
      </c>
      <c r="P344" s="76">
        <f t="shared" si="714"/>
        <v>322.60992302970709</v>
      </c>
      <c r="Q344" s="77">
        <f t="shared" si="715"/>
        <v>0.42140343809048864</v>
      </c>
      <c r="R344" s="78">
        <f t="shared" si="716"/>
        <v>-0.19763004160571604</v>
      </c>
      <c r="S344" s="74">
        <v>417837.17</v>
      </c>
      <c r="T344" s="75">
        <v>1810.2799999999997</v>
      </c>
      <c r="U344" s="76">
        <v>230.81355922840669</v>
      </c>
      <c r="V344" s="77">
        <v>-0.43550864104269604</v>
      </c>
      <c r="W344" s="77">
        <v>-0.59670516193960077</v>
      </c>
      <c r="X344" s="74">
        <v>740201.18</v>
      </c>
      <c r="Y344" s="75">
        <v>2620.5013333333341</v>
      </c>
      <c r="Z344" s="76">
        <v>282.46548497590277</v>
      </c>
      <c r="AA344" s="77">
        <v>-0.2855606526814824</v>
      </c>
      <c r="AB344" s="77">
        <v>-0.26017685483071851</v>
      </c>
      <c r="AC344" s="74">
        <v>1036058.81</v>
      </c>
      <c r="AD344" s="75">
        <v>2852.0861111111108</v>
      </c>
      <c r="AE344" s="76">
        <v>363.26350945847639</v>
      </c>
      <c r="AF344" s="77">
        <v>3.552967504664474E-2</v>
      </c>
      <c r="AG344" s="77">
        <v>10.205801355349104</v>
      </c>
      <c r="AH344" s="74">
        <v>1000510.98</v>
      </c>
      <c r="AI344" s="75">
        <v>2723.43</v>
      </c>
      <c r="AJ344" s="76">
        <f t="shared" si="717"/>
        <v>367.37165265859596</v>
      </c>
      <c r="AK344" s="77">
        <f t="shared" si="718"/>
        <v>9.8213232564719561</v>
      </c>
      <c r="AL344" s="78">
        <f t="shared" si="719"/>
        <v>3.5796219997225251</v>
      </c>
      <c r="AM344" s="74">
        <v>92457.36</v>
      </c>
      <c r="AN344" s="75">
        <v>2369.7066666666665</v>
      </c>
      <c r="AO344" s="76">
        <f t="shared" si="720"/>
        <v>39.016373334533675</v>
      </c>
      <c r="AP344" s="77">
        <f t="shared" si="721"/>
        <v>-0.57679648863797039</v>
      </c>
      <c r="AQ344" s="78">
        <f t="shared" si="722"/>
        <v>-0.70770230219620611</v>
      </c>
      <c r="AR344" s="74">
        <v>218470.21</v>
      </c>
      <c r="AS344" s="75">
        <v>2182.7200000000007</v>
      </c>
      <c r="AT344" s="79">
        <f t="shared" si="723"/>
        <v>100.0908087157308</v>
      </c>
      <c r="AU344" s="77">
        <f t="shared" si="724"/>
        <v>-0.30932118955471571</v>
      </c>
      <c r="AV344" s="78">
        <f t="shared" si="725"/>
        <v>-0.63974282672212235</v>
      </c>
      <c r="AW344" s="74">
        <v>316312.31</v>
      </c>
      <c r="AX344" s="75">
        <v>2085.9899999999998</v>
      </c>
      <c r="AY344" s="79">
        <f t="shared" si="726"/>
        <v>151.63654188179234</v>
      </c>
      <c r="AZ344" s="78">
        <f t="shared" si="727"/>
        <v>-0.47840129474130239</v>
      </c>
      <c r="BA344" s="74">
        <v>606428.48</v>
      </c>
    </row>
    <row r="345" spans="1:58">
      <c r="A345" s="62"/>
      <c r="B345" s="73" t="s">
        <v>558</v>
      </c>
      <c r="C345" s="73" t="s">
        <v>559</v>
      </c>
      <c r="D345" s="74">
        <v>435261.06</v>
      </c>
      <c r="E345" s="75">
        <v>200.79</v>
      </c>
      <c r="F345" s="76">
        <f t="shared" si="708"/>
        <v>2167.7427162707309</v>
      </c>
      <c r="G345" s="77">
        <f t="shared" si="709"/>
        <v>0.16213935113180952</v>
      </c>
      <c r="H345" s="77">
        <f t="shared" si="710"/>
        <v>0.2759431941365737</v>
      </c>
      <c r="I345" s="74">
        <v>374534.31</v>
      </c>
      <c r="J345" s="75">
        <v>196.48999999999998</v>
      </c>
      <c r="K345" s="76">
        <f t="shared" si="711"/>
        <v>1906.124026668024</v>
      </c>
      <c r="L345" s="77">
        <f t="shared" si="712"/>
        <v>9.7926159108139996E-2</v>
      </c>
      <c r="M345" s="77">
        <f t="shared" si="713"/>
        <v>0.32007045464101841</v>
      </c>
      <c r="N345" s="74">
        <v>341128.87</v>
      </c>
      <c r="O345" s="75">
        <v>214.31</v>
      </c>
      <c r="P345" s="76">
        <f t="shared" si="714"/>
        <v>1591.7543278428445</v>
      </c>
      <c r="Q345" s="77">
        <f t="shared" si="715"/>
        <v>0.20233081586591325</v>
      </c>
      <c r="R345" s="78">
        <f t="shared" si="716"/>
        <v>-0.2581819079334004</v>
      </c>
      <c r="S345" s="74">
        <v>283722.96999999997</v>
      </c>
      <c r="T345" s="75">
        <v>207.42000000000002</v>
      </c>
      <c r="U345" s="76">
        <v>1367.8669848616332</v>
      </c>
      <c r="V345" s="77">
        <v>-0.38301665209142499</v>
      </c>
      <c r="W345" s="77">
        <v>-0.56819424748590541</v>
      </c>
      <c r="X345" s="74">
        <v>459855.15</v>
      </c>
      <c r="Y345" s="75">
        <v>215.1</v>
      </c>
      <c r="Z345" s="76">
        <v>2137.8668061366807</v>
      </c>
      <c r="AA345" s="77">
        <v>-0.30013386264343739</v>
      </c>
      <c r="AB345" s="77">
        <v>-0.26146078449668647</v>
      </c>
      <c r="AC345" s="74">
        <v>657061.57999999996</v>
      </c>
      <c r="AD345" s="75">
        <v>299.87888888888887</v>
      </c>
      <c r="AE345" s="76">
        <v>2191.0898177412364</v>
      </c>
      <c r="AF345" s="77">
        <v>5.5257821578311432E-2</v>
      </c>
      <c r="AG345" s="77">
        <v>7.2629052443739045E-2</v>
      </c>
      <c r="AH345" s="74">
        <v>622655.02</v>
      </c>
      <c r="AI345" s="75">
        <v>305.90999999999997</v>
      </c>
      <c r="AJ345" s="76">
        <f t="shared" si="717"/>
        <v>2035.4189794383972</v>
      </c>
      <c r="AK345" s="77">
        <f t="shared" si="718"/>
        <v>1.6461598777297928E-2</v>
      </c>
      <c r="AL345" s="78">
        <f t="shared" si="719"/>
        <v>0.31595283590357892</v>
      </c>
      <c r="AM345" s="74">
        <v>612571.12</v>
      </c>
      <c r="AN345" s="75">
        <v>262.88</v>
      </c>
      <c r="AO345" s="76">
        <f t="shared" si="720"/>
        <v>2330.2309799147902</v>
      </c>
      <c r="AP345" s="77">
        <f t="shared" si="721"/>
        <v>0.29464097560256003</v>
      </c>
      <c r="AQ345" s="78">
        <f t="shared" si="722"/>
        <v>1.5358614875801508</v>
      </c>
      <c r="AR345" s="74">
        <v>473159.07</v>
      </c>
      <c r="AS345" s="75">
        <v>252.98</v>
      </c>
      <c r="AT345" s="79">
        <f t="shared" si="723"/>
        <v>1870.3418056763383</v>
      </c>
      <c r="AU345" s="77">
        <f t="shared" si="724"/>
        <v>0.95873723709377734</v>
      </c>
      <c r="AV345" s="78">
        <f t="shared" si="725"/>
        <v>1.3761045548320496</v>
      </c>
      <c r="AW345" s="74">
        <v>241563.32</v>
      </c>
      <c r="AX345" s="75">
        <v>202.4</v>
      </c>
      <c r="AY345" s="79">
        <f t="shared" si="726"/>
        <v>1193.4946640316205</v>
      </c>
      <c r="AZ345" s="78">
        <f t="shared" si="727"/>
        <v>0.21307978928175675</v>
      </c>
      <c r="BA345" s="74">
        <v>199132.26</v>
      </c>
    </row>
    <row r="346" spans="1:58">
      <c r="A346" s="62"/>
      <c r="B346" s="73" t="s">
        <v>560</v>
      </c>
      <c r="C346" s="73" t="s">
        <v>561</v>
      </c>
      <c r="D346" s="74">
        <v>202816.59</v>
      </c>
      <c r="E346" s="75">
        <v>64.110000000000014</v>
      </c>
      <c r="F346" s="76">
        <f t="shared" si="708"/>
        <v>3163.5718296677578</v>
      </c>
      <c r="G346" s="77">
        <f t="shared" si="709"/>
        <v>-0.17635685327128522</v>
      </c>
      <c r="H346" s="77">
        <f t="shared" si="710"/>
        <v>-0.38737055334762521</v>
      </c>
      <c r="I346" s="74">
        <v>246243.28</v>
      </c>
      <c r="J346" s="75">
        <v>74.400000000000006</v>
      </c>
      <c r="K346" s="76">
        <f t="shared" si="711"/>
        <v>3309.7215053763439</v>
      </c>
      <c r="L346" s="77">
        <f t="shared" si="712"/>
        <v>-0.25619553919003474</v>
      </c>
      <c r="M346" s="77">
        <f t="shared" si="713"/>
        <v>-0.25995476659989292</v>
      </c>
      <c r="N346" s="74">
        <v>331059.15999999997</v>
      </c>
      <c r="O346" s="75">
        <v>79.27</v>
      </c>
      <c r="P346" s="76">
        <f t="shared" si="714"/>
        <v>4176.3486817207013</v>
      </c>
      <c r="Q346" s="77">
        <f t="shared" si="715"/>
        <v>-5.0540533270862368E-3</v>
      </c>
      <c r="R346" s="78">
        <f t="shared" si="716"/>
        <v>0.12705019243241025</v>
      </c>
      <c r="S346" s="74">
        <v>332740.84999999998</v>
      </c>
      <c r="T346" s="75">
        <v>74.540000000000006</v>
      </c>
      <c r="U346" s="76">
        <v>4463.923396833914</v>
      </c>
      <c r="V346" s="77">
        <v>0.13277529920218417</v>
      </c>
      <c r="W346" s="77">
        <v>0.17821678404011462</v>
      </c>
      <c r="X346" s="74">
        <v>293739.5</v>
      </c>
      <c r="Y346" s="75">
        <v>132.238</v>
      </c>
      <c r="Z346" s="76">
        <v>2221.2941817026876</v>
      </c>
      <c r="AA346" s="77">
        <v>4.0115179833048062E-2</v>
      </c>
      <c r="AB346" s="77">
        <v>0.34762139876310783</v>
      </c>
      <c r="AC346" s="74">
        <v>282410.55</v>
      </c>
      <c r="AD346" s="75">
        <v>165.76111111111106</v>
      </c>
      <c r="AE346" s="76">
        <v>1703.720179642726</v>
      </c>
      <c r="AF346" s="77">
        <v>0.29564631388171692</v>
      </c>
      <c r="AG346" s="77">
        <v>0.31818628637106033</v>
      </c>
      <c r="AH346" s="74">
        <v>217968.86</v>
      </c>
      <c r="AI346" s="75">
        <v>103.22</v>
      </c>
      <c r="AJ346" s="76">
        <f t="shared" si="717"/>
        <v>2111.6921139314086</v>
      </c>
      <c r="AK346" s="77">
        <f t="shared" si="718"/>
        <v>1.7396701744795115E-2</v>
      </c>
      <c r="AL346" s="78">
        <f t="shared" si="719"/>
        <v>0.30625244957324987</v>
      </c>
      <c r="AM346" s="74">
        <v>214241.76</v>
      </c>
      <c r="AN346" s="75">
        <v>84.56</v>
      </c>
      <c r="AO346" s="76">
        <f t="shared" si="720"/>
        <v>2533.6064333017976</v>
      </c>
      <c r="AP346" s="77">
        <f t="shared" si="721"/>
        <v>0.28391653652216348</v>
      </c>
      <c r="AQ346" s="78">
        <f t="shared" si="722"/>
        <v>0.46263321653436473</v>
      </c>
      <c r="AR346" s="74">
        <v>166865.79999999999</v>
      </c>
      <c r="AS346" s="75">
        <v>82.7</v>
      </c>
      <c r="AT346" s="79">
        <f t="shared" si="723"/>
        <v>2017.7243047158402</v>
      </c>
      <c r="AU346" s="77">
        <f t="shared" si="724"/>
        <v>0.13919649364148226</v>
      </c>
      <c r="AV346" s="78">
        <f t="shared" si="725"/>
        <v>0.90627803525612138</v>
      </c>
      <c r="AW346" s="74">
        <v>146476.75</v>
      </c>
      <c r="AX346" s="75">
        <v>92.9</v>
      </c>
      <c r="AY346" s="79">
        <f t="shared" si="726"/>
        <v>1576.7142088266953</v>
      </c>
      <c r="AZ346" s="78">
        <f t="shared" si="727"/>
        <v>0.67335314486672582</v>
      </c>
      <c r="BA346" s="74">
        <v>87534.87</v>
      </c>
    </row>
    <row r="347" spans="1:58">
      <c r="A347" s="62"/>
      <c r="B347" s="73" t="s">
        <v>562</v>
      </c>
      <c r="C347" s="73" t="s">
        <v>112</v>
      </c>
      <c r="D347" s="74">
        <v>215205.02</v>
      </c>
      <c r="E347" s="75">
        <v>26.5</v>
      </c>
      <c r="F347" s="76">
        <f t="shared" si="708"/>
        <v>8120.9441509433955</v>
      </c>
      <c r="G347" s="77">
        <f t="shared" si="709"/>
        <v>0.27320366955716191</v>
      </c>
      <c r="H347" s="77">
        <f t="shared" si="710"/>
        <v>0.41358577950113262</v>
      </c>
      <c r="I347" s="74">
        <v>169026.39</v>
      </c>
      <c r="J347" s="75">
        <v>23.36</v>
      </c>
      <c r="K347" s="76">
        <f t="shared" si="711"/>
        <v>7235.7187500000009</v>
      </c>
      <c r="L347" s="77">
        <f t="shared" si="712"/>
        <v>0.11025895801321214</v>
      </c>
      <c r="M347" s="77">
        <f t="shared" si="713"/>
        <v>0.54179097125875353</v>
      </c>
      <c r="N347" s="74">
        <v>152240.51</v>
      </c>
      <c r="O347" s="75">
        <v>27.699999999999996</v>
      </c>
      <c r="P347" s="76">
        <f t="shared" si="714"/>
        <v>5496.0472924187734</v>
      </c>
      <c r="Q347" s="77">
        <f t="shared" si="715"/>
        <v>0.38867690292520579</v>
      </c>
      <c r="R347" s="78">
        <f t="shared" si="716"/>
        <v>0.26175241274945821</v>
      </c>
      <c r="S347" s="74">
        <v>109629.9</v>
      </c>
      <c r="T347" s="75">
        <v>19.850000000000001</v>
      </c>
      <c r="U347" s="76">
        <v>5522.916876574307</v>
      </c>
      <c r="V347" s="77">
        <v>-9.139958323522554E-2</v>
      </c>
      <c r="W347" s="77">
        <v>0.15150744888296944</v>
      </c>
      <c r="X347" s="74">
        <v>120657.99</v>
      </c>
      <c r="Y347" s="75">
        <v>15.649999999999999</v>
      </c>
      <c r="Z347" s="76">
        <v>7709.7757188498417</v>
      </c>
      <c r="AA347" s="77">
        <v>0.26734197743723975</v>
      </c>
      <c r="AB347" s="77">
        <v>0.53247164130878766</v>
      </c>
      <c r="AC347" s="74">
        <v>95205.55</v>
      </c>
      <c r="AD347" s="75">
        <v>15.055555555555555</v>
      </c>
      <c r="AE347" s="76">
        <v>6323.6158671586718</v>
      </c>
      <c r="AF347" s="77">
        <v>0.20920135890052405</v>
      </c>
      <c r="AG347" s="77">
        <v>0.70677534176094181</v>
      </c>
      <c r="AH347" s="74">
        <v>78734.240000000005</v>
      </c>
      <c r="AI347" s="75">
        <v>14.030000000000001</v>
      </c>
      <c r="AJ347" s="76">
        <f t="shared" si="717"/>
        <v>5611.8488952245189</v>
      </c>
      <c r="AK347" s="77">
        <f t="shared" si="718"/>
        <v>0.41148976487492611</v>
      </c>
      <c r="AL347" s="78">
        <f t="shared" si="719"/>
        <v>-0.42937598053735493</v>
      </c>
      <c r="AM347" s="74">
        <v>55780.95</v>
      </c>
      <c r="AN347" s="75">
        <v>7.0600000000000005</v>
      </c>
      <c r="AO347" s="76">
        <f t="shared" si="720"/>
        <v>7900.9844192634555</v>
      </c>
      <c r="AP347" s="77">
        <f t="shared" si="721"/>
        <v>-0.5957292545346875</v>
      </c>
      <c r="AQ347" s="78">
        <f t="shared" si="722"/>
        <v>-0.63679550483165104</v>
      </c>
      <c r="AR347" s="74">
        <v>137979.19</v>
      </c>
      <c r="AS347" s="75">
        <v>8.2200000000000006</v>
      </c>
      <c r="AT347" s="79">
        <f t="shared" si="723"/>
        <v>16785.789537712895</v>
      </c>
      <c r="AU347" s="77">
        <f t="shared" si="724"/>
        <v>-0.10158105862865881</v>
      </c>
      <c r="AV347" s="78">
        <f t="shared" si="725"/>
        <v>0.15822506632677988</v>
      </c>
      <c r="AW347" s="74">
        <v>153580.01</v>
      </c>
      <c r="AX347" s="75">
        <v>15.11</v>
      </c>
      <c r="AY347" s="79">
        <f t="shared" si="726"/>
        <v>10164.130377233621</v>
      </c>
      <c r="AZ347" s="78">
        <f t="shared" si="727"/>
        <v>0.28918148648877795</v>
      </c>
      <c r="BA347" s="74">
        <v>119129.86</v>
      </c>
    </row>
    <row r="348" spans="1:58">
      <c r="A348" s="62"/>
      <c r="B348" s="73" t="s">
        <v>563</v>
      </c>
      <c r="C348" s="73" t="s">
        <v>564</v>
      </c>
      <c r="D348" s="74">
        <v>578608.59</v>
      </c>
      <c r="E348" s="75">
        <v>158.00999999999996</v>
      </c>
      <c r="F348" s="76">
        <f t="shared" si="708"/>
        <v>3661.8479210176579</v>
      </c>
      <c r="G348" s="77">
        <f t="shared" si="709"/>
        <v>0.14985678573456299</v>
      </c>
      <c r="H348" s="77">
        <f t="shared" si="710"/>
        <v>0.13625803695230654</v>
      </c>
      <c r="I348" s="74">
        <v>503200.57</v>
      </c>
      <c r="J348" s="75">
        <v>156.55000000000001</v>
      </c>
      <c r="K348" s="76">
        <f t="shared" si="711"/>
        <v>3214.3121686362183</v>
      </c>
      <c r="L348" s="77">
        <f t="shared" si="712"/>
        <v>-1.1826471740625632E-2</v>
      </c>
      <c r="M348" s="77">
        <f t="shared" si="713"/>
        <v>1.9621429095075273E-2</v>
      </c>
      <c r="N348" s="74">
        <v>509222.88</v>
      </c>
      <c r="O348" s="75">
        <v>157.28000000000003</v>
      </c>
      <c r="P348" s="76">
        <f t="shared" si="714"/>
        <v>3237.6836215666322</v>
      </c>
      <c r="Q348" s="77">
        <f t="shared" si="715"/>
        <v>3.1824269661518911E-2</v>
      </c>
      <c r="R348" s="78">
        <f t="shared" si="716"/>
        <v>8.0839274119536737E-3</v>
      </c>
      <c r="S348" s="74">
        <v>493517.06</v>
      </c>
      <c r="T348" s="75">
        <v>171.51</v>
      </c>
      <c r="U348" s="76">
        <v>2877.482712378287</v>
      </c>
      <c r="V348" s="77">
        <v>-2.3008125460504094E-2</v>
      </c>
      <c r="W348" s="77">
        <v>-0.15818717824373721</v>
      </c>
      <c r="X348" s="74">
        <v>505139.37</v>
      </c>
      <c r="Y348" s="75">
        <v>176.1806666666667</v>
      </c>
      <c r="Z348" s="76">
        <v>2867.1668665877069</v>
      </c>
      <c r="AA348" s="77">
        <v>-0.13836251488473189</v>
      </c>
      <c r="AB348" s="77">
        <v>-0.20224066199609786</v>
      </c>
      <c r="AC348" s="74">
        <v>586255.1</v>
      </c>
      <c r="AD348" s="75">
        <v>199.08166666666665</v>
      </c>
      <c r="AE348" s="76">
        <v>2944.797026345972</v>
      </c>
      <c r="AF348" s="77">
        <v>-7.4135756875550143E-2</v>
      </c>
      <c r="AG348" s="77">
        <v>0.1069114192520101</v>
      </c>
      <c r="AH348" s="74">
        <v>633197.68999999994</v>
      </c>
      <c r="AI348" s="75">
        <v>201.87000000000003</v>
      </c>
      <c r="AJ348" s="76">
        <f t="shared" si="717"/>
        <v>3136.6606727101594</v>
      </c>
      <c r="AK348" s="77">
        <f t="shared" si="718"/>
        <v>0.19554397685409353</v>
      </c>
      <c r="AL348" s="78">
        <f t="shared" si="719"/>
        <v>0.12668924822079589</v>
      </c>
      <c r="AM348" s="74">
        <v>529631.44999999995</v>
      </c>
      <c r="AN348" s="75">
        <v>190.87222222222221</v>
      </c>
      <c r="AO348" s="76">
        <f t="shared" si="720"/>
        <v>2774.7958494629916</v>
      </c>
      <c r="AP348" s="77">
        <f t="shared" si="721"/>
        <v>-5.7592802913431274E-2</v>
      </c>
      <c r="AQ348" s="78">
        <f t="shared" si="722"/>
        <v>4.9694597838431352E-2</v>
      </c>
      <c r="AR348" s="74">
        <v>561998.52</v>
      </c>
      <c r="AS348" s="75">
        <v>196.01000000000002</v>
      </c>
      <c r="AT348" s="79">
        <f t="shared" si="723"/>
        <v>2867.193102392735</v>
      </c>
      <c r="AU348" s="77">
        <f t="shared" si="724"/>
        <v>0.1138439955504789</v>
      </c>
      <c r="AV348" s="78">
        <f t="shared" si="725"/>
        <v>0.33456255892453557</v>
      </c>
      <c r="AW348" s="74">
        <v>504557.66</v>
      </c>
      <c r="AX348" s="75">
        <v>200.17</v>
      </c>
      <c r="AY348" s="79">
        <f t="shared" si="726"/>
        <v>2520.645751111555</v>
      </c>
      <c r="AZ348" s="78">
        <f t="shared" si="727"/>
        <v>0.19815931517858038</v>
      </c>
      <c r="BA348" s="74">
        <v>421110.66</v>
      </c>
    </row>
    <row r="349" spans="1:58">
      <c r="A349" s="62"/>
      <c r="B349" s="73" t="s">
        <v>565</v>
      </c>
      <c r="C349" s="73" t="s">
        <v>566</v>
      </c>
      <c r="D349" s="74">
        <v>747231.81</v>
      </c>
      <c r="E349" s="75">
        <v>935.4899999999999</v>
      </c>
      <c r="F349" s="76">
        <f t="shared" si="708"/>
        <v>798.75980502196728</v>
      </c>
      <c r="G349" s="77">
        <f t="shared" si="709"/>
        <v>36.471531974814113</v>
      </c>
      <c r="H349" s="77">
        <f t="shared" si="710"/>
        <v>7.8646632811073625</v>
      </c>
      <c r="I349" s="74">
        <v>19941.32</v>
      </c>
      <c r="J349" s="75">
        <v>493.13799999999998</v>
      </c>
      <c r="K349" s="76">
        <f t="shared" si="711"/>
        <v>40.437605700635523</v>
      </c>
      <c r="L349" s="77">
        <f t="shared" si="712"/>
        <v>-0.76342938721946019</v>
      </c>
      <c r="M349" s="77">
        <f t="shared" si="713"/>
        <v>-0.93434653129821932</v>
      </c>
      <c r="N349" s="74">
        <v>84293.31</v>
      </c>
      <c r="O349" s="75">
        <v>500.54</v>
      </c>
      <c r="P349" s="76">
        <f t="shared" si="714"/>
        <v>168.40474287769209</v>
      </c>
      <c r="Q349" s="77">
        <f t="shared" si="715"/>
        <v>-0.72247834196259331</v>
      </c>
      <c r="R349" s="78">
        <f t="shared" si="716"/>
        <v>-0.77382441747115627</v>
      </c>
      <c r="S349" s="74">
        <v>303735.96999999997</v>
      </c>
      <c r="T349" s="75">
        <v>554.80000000000007</v>
      </c>
      <c r="U349" s="76">
        <v>547.46930425378503</v>
      </c>
      <c r="V349" s="77">
        <v>-0.1850164627570873</v>
      </c>
      <c r="W349" s="77">
        <v>0.39978382191770523</v>
      </c>
      <c r="X349" s="74">
        <v>372689.7</v>
      </c>
      <c r="Y349" s="75">
        <v>539.65955555555558</v>
      </c>
      <c r="Z349" s="76">
        <v>690.60150267576103</v>
      </c>
      <c r="AA349" s="77">
        <v>0.71756085607958475</v>
      </c>
      <c r="AB349" s="77">
        <v>-6.998207713353119E-2</v>
      </c>
      <c r="AC349" s="74">
        <v>216987.77</v>
      </c>
      <c r="AD349" s="75">
        <v>537.01444444444405</v>
      </c>
      <c r="AE349" s="76">
        <v>404.06319093423957</v>
      </c>
      <c r="AF349" s="77">
        <v>-0.45852403449081885</v>
      </c>
      <c r="AG349" s="77">
        <v>-0.5629039350310524</v>
      </c>
      <c r="AH349" s="74">
        <v>400733.89</v>
      </c>
      <c r="AI349" s="75">
        <v>582.75</v>
      </c>
      <c r="AJ349" s="76">
        <f t="shared" si="717"/>
        <v>687.66004290004287</v>
      </c>
      <c r="AK349" s="77">
        <f t="shared" si="718"/>
        <v>-0.19276922188426054</v>
      </c>
      <c r="AL349" s="78">
        <f t="shared" si="719"/>
        <v>1.2315469956239318</v>
      </c>
      <c r="AM349" s="74">
        <v>496430.39</v>
      </c>
      <c r="AN349" s="75">
        <v>559.18555555555554</v>
      </c>
      <c r="AO349" s="76">
        <f t="shared" si="720"/>
        <v>887.77398677044198</v>
      </c>
      <c r="AP349" s="77">
        <f t="shared" si="721"/>
        <v>1.7644473626648267</v>
      </c>
      <c r="AQ349" s="78">
        <f t="shared" si="722"/>
        <v>0.66283331796434364</v>
      </c>
      <c r="AR349" s="74">
        <v>179576.72</v>
      </c>
      <c r="AS349" s="75">
        <v>575.48</v>
      </c>
      <c r="AT349" s="79">
        <f t="shared" si="723"/>
        <v>312.04684784875235</v>
      </c>
      <c r="AU349" s="77">
        <f t="shared" si="724"/>
        <v>-0.39849340579904086</v>
      </c>
      <c r="AV349" s="78">
        <f t="shared" si="725"/>
        <v>-0.3474703768196663</v>
      </c>
      <c r="AW349" s="74">
        <v>298544.89</v>
      </c>
      <c r="AX349" s="75">
        <v>582.16</v>
      </c>
      <c r="AY349" s="79">
        <f t="shared" si="726"/>
        <v>512.82274632403471</v>
      </c>
      <c r="AZ349" s="78">
        <f t="shared" si="727"/>
        <v>8.482538590811875E-2</v>
      </c>
      <c r="BA349" s="74">
        <v>275200.87</v>
      </c>
    </row>
    <row r="350" spans="1:58">
      <c r="A350" s="62"/>
      <c r="B350" s="73" t="s">
        <v>567</v>
      </c>
      <c r="C350" s="73" t="s">
        <v>568</v>
      </c>
      <c r="D350" s="74">
        <v>383845.56</v>
      </c>
      <c r="E350" s="75">
        <v>215.86999999999998</v>
      </c>
      <c r="F350" s="76">
        <f t="shared" si="708"/>
        <v>1778.1329503868071</v>
      </c>
      <c r="G350" s="77">
        <f t="shared" si="709"/>
        <v>1.1696183558449267</v>
      </c>
      <c r="H350" s="77">
        <f t="shared" si="710"/>
        <v>0.24096085265552367</v>
      </c>
      <c r="I350" s="74">
        <v>176918.47</v>
      </c>
      <c r="J350" s="75">
        <v>240.71299999999999</v>
      </c>
      <c r="K350" s="76">
        <f t="shared" si="711"/>
        <v>734.9767980956575</v>
      </c>
      <c r="L350" s="77">
        <f t="shared" si="712"/>
        <v>-0.42802804497279923</v>
      </c>
      <c r="M350" s="77">
        <f t="shared" si="713"/>
        <v>-0.46167911440519221</v>
      </c>
      <c r="N350" s="74">
        <v>309313.19</v>
      </c>
      <c r="O350" s="75">
        <v>230.12000000000003</v>
      </c>
      <c r="P350" s="76">
        <f t="shared" si="714"/>
        <v>1344.1386667825479</v>
      </c>
      <c r="Q350" s="77">
        <f t="shared" si="715"/>
        <v>-5.8833425549321999E-2</v>
      </c>
      <c r="R350" s="78">
        <f t="shared" si="716"/>
        <v>-9.1896677527000142E-4</v>
      </c>
      <c r="S350" s="74">
        <v>328648.71999999997</v>
      </c>
      <c r="T350" s="75">
        <v>289.76</v>
      </c>
      <c r="U350" s="76">
        <v>1134.2101049144119</v>
      </c>
      <c r="V350" s="77">
        <v>6.1534759463652215E-2</v>
      </c>
      <c r="W350" s="77">
        <v>0.14854688420540402</v>
      </c>
      <c r="X350" s="74">
        <v>309597.7</v>
      </c>
      <c r="Y350" s="75">
        <v>242.99355555555556</v>
      </c>
      <c r="Z350" s="76">
        <v>1274.0983985857879</v>
      </c>
      <c r="AA350" s="77">
        <v>8.1968229458369582E-2</v>
      </c>
      <c r="AB350" s="77">
        <v>0.88846137259589197</v>
      </c>
      <c r="AC350" s="74">
        <v>286143.06</v>
      </c>
      <c r="AD350" s="75">
        <v>291.87333333333351</v>
      </c>
      <c r="AE350" s="76">
        <v>980.36725977021933</v>
      </c>
      <c r="AF350" s="77">
        <v>0.74539447756358868</v>
      </c>
      <c r="AG350" s="77">
        <v>-4.7485188393291383E-2</v>
      </c>
      <c r="AH350" s="74">
        <v>163941.76999999999</v>
      </c>
      <c r="AI350" s="75">
        <v>370.41</v>
      </c>
      <c r="AJ350" s="76">
        <f t="shared" si="717"/>
        <v>442.59542128992194</v>
      </c>
      <c r="AK350" s="77">
        <f t="shared" si="718"/>
        <v>-0.45426960847479458</v>
      </c>
      <c r="AL350" s="78">
        <f t="shared" si="719"/>
        <v>1.1907437865008663</v>
      </c>
      <c r="AM350" s="74">
        <v>300407.99</v>
      </c>
      <c r="AN350" s="75">
        <v>270.33</v>
      </c>
      <c r="AO350" s="76">
        <f t="shared" si="720"/>
        <v>1111.2639736618207</v>
      </c>
      <c r="AP350" s="77">
        <f t="shared" si="721"/>
        <v>3.0143334886997648</v>
      </c>
      <c r="AQ350" s="78">
        <f t="shared" si="722"/>
        <v>9.2051122039908257</v>
      </c>
      <c r="AR350" s="74">
        <v>74833.84</v>
      </c>
      <c r="AS350" s="75">
        <v>211.23</v>
      </c>
      <c r="AT350" s="79">
        <f t="shared" si="723"/>
        <v>354.27657056289354</v>
      </c>
      <c r="AU350" s="77">
        <f t="shared" si="724"/>
        <v>1.5421685150767692</v>
      </c>
      <c r="AV350" s="78">
        <f t="shared" si="725"/>
        <v>-0.63655045361110341</v>
      </c>
      <c r="AW350" s="74">
        <v>29437.01</v>
      </c>
      <c r="AX350" s="75">
        <v>183.07</v>
      </c>
      <c r="AY350" s="79">
        <f t="shared" si="726"/>
        <v>160.79647129513302</v>
      </c>
      <c r="AZ350" s="78">
        <f t="shared" si="727"/>
        <v>-0.85703168604543856</v>
      </c>
      <c r="BA350" s="74">
        <v>205898.84</v>
      </c>
    </row>
    <row r="351" spans="1:58">
      <c r="A351" s="62"/>
      <c r="B351" s="73" t="s">
        <v>569</v>
      </c>
      <c r="C351" s="73" t="s">
        <v>570</v>
      </c>
      <c r="D351" s="74">
        <v>811929.97</v>
      </c>
      <c r="E351" s="75">
        <v>895.16000000000008</v>
      </c>
      <c r="F351" s="76">
        <f t="shared" si="708"/>
        <v>907.02217480673835</v>
      </c>
      <c r="G351" s="77">
        <f t="shared" si="709"/>
        <v>0.35773332021636439</v>
      </c>
      <c r="H351" s="77">
        <f t="shared" si="710"/>
        <v>0.84332675528278433</v>
      </c>
      <c r="I351" s="74">
        <v>598004.01</v>
      </c>
      <c r="J351" s="75">
        <v>888.3599999999999</v>
      </c>
      <c r="K351" s="76">
        <f t="shared" si="711"/>
        <v>673.15503849790639</v>
      </c>
      <c r="L351" s="77">
        <f t="shared" si="712"/>
        <v>0.35765008329399856</v>
      </c>
      <c r="M351" s="77">
        <f t="shared" si="713"/>
        <v>0.1957321167713762</v>
      </c>
      <c r="N351" s="74">
        <v>440469.91</v>
      </c>
      <c r="O351" s="75">
        <v>917.99599999999998</v>
      </c>
      <c r="P351" s="76">
        <f t="shared" si="714"/>
        <v>479.81680748064258</v>
      </c>
      <c r="Q351" s="77">
        <f t="shared" si="715"/>
        <v>-0.11926340116281574</v>
      </c>
      <c r="R351" s="78">
        <f t="shared" si="716"/>
        <v>-0.27315185574862555</v>
      </c>
      <c r="S351" s="74">
        <v>500115.37</v>
      </c>
      <c r="T351" s="75">
        <v>902.42</v>
      </c>
      <c r="U351" s="76">
        <v>554.19357948627032</v>
      </c>
      <c r="V351" s="77">
        <v>-0.17472698964592262</v>
      </c>
      <c r="W351" s="77">
        <v>0.34552585508149897</v>
      </c>
      <c r="X351" s="74">
        <v>605999.91</v>
      </c>
      <c r="Y351" s="75">
        <v>921.03355555555561</v>
      </c>
      <c r="Z351" s="76">
        <v>657.95638643639722</v>
      </c>
      <c r="AA351" s="77">
        <v>0.63040089546150413</v>
      </c>
      <c r="AB351" s="77">
        <v>0.1468635010239166</v>
      </c>
      <c r="AC351" s="74">
        <v>371687.67</v>
      </c>
      <c r="AD351" s="75">
        <v>920.02888888888879</v>
      </c>
      <c r="AE351" s="76">
        <v>403.99565110274318</v>
      </c>
      <c r="AF351" s="77">
        <v>-0.29657576598712343</v>
      </c>
      <c r="AG351" s="77">
        <v>8.0260652262500246E-2</v>
      </c>
      <c r="AH351" s="74">
        <v>528397.59</v>
      </c>
      <c r="AI351" s="75">
        <v>981.06000000000006</v>
      </c>
      <c r="AJ351" s="76">
        <f t="shared" si="717"/>
        <v>538.59864840070941</v>
      </c>
      <c r="AK351" s="77">
        <f t="shared" si="718"/>
        <v>0.53571713914355346</v>
      </c>
      <c r="AL351" s="78">
        <f t="shared" si="719"/>
        <v>-0.17407732966040959</v>
      </c>
      <c r="AM351" s="74">
        <v>344072.21</v>
      </c>
      <c r="AN351" s="75">
        <v>769.85333333333347</v>
      </c>
      <c r="AO351" s="76">
        <f t="shared" si="720"/>
        <v>446.93215590848467</v>
      </c>
      <c r="AP351" s="77">
        <f t="shared" si="721"/>
        <v>-0.46219088835578459</v>
      </c>
      <c r="AQ351" s="78">
        <f t="shared" si="722"/>
        <v>-0.49929101973072049</v>
      </c>
      <c r="AR351" s="74">
        <v>639766.42000000004</v>
      </c>
      <c r="AS351" s="75">
        <v>791.25999999999988</v>
      </c>
      <c r="AT351" s="79">
        <f t="shared" si="723"/>
        <v>808.54133912999532</v>
      </c>
      <c r="AU351" s="77">
        <f t="shared" si="724"/>
        <v>-6.8983828223942931E-2</v>
      </c>
      <c r="AV351" s="78">
        <f t="shared" si="725"/>
        <v>-5.0258820282346454E-2</v>
      </c>
      <c r="AW351" s="74">
        <v>687170.04</v>
      </c>
      <c r="AX351" s="75">
        <v>826.33</v>
      </c>
      <c r="AY351" s="79">
        <f t="shared" si="726"/>
        <v>831.59275350041753</v>
      </c>
      <c r="AZ351" s="78">
        <f t="shared" si="727"/>
        <v>2.0112441125351918E-2</v>
      </c>
      <c r="BA351" s="74">
        <v>673621.86</v>
      </c>
    </row>
    <row r="352" spans="1:58" s="82" customFormat="1">
      <c r="A352" s="80"/>
      <c r="B352" s="59"/>
      <c r="C352" s="59" t="s">
        <v>55</v>
      </c>
      <c r="D352" s="47">
        <f>SUM(D340:D351)</f>
        <v>9307154.6999999993</v>
      </c>
      <c r="E352" s="54">
        <f>SUM(E340:E351)</f>
        <v>6321.4199999999992</v>
      </c>
      <c r="F352" s="49">
        <f t="shared" si="708"/>
        <v>1472.3202539935648</v>
      </c>
      <c r="G352" s="55">
        <f t="shared" si="709"/>
        <v>0.20997983621035091</v>
      </c>
      <c r="H352" s="55">
        <f t="shared" si="710"/>
        <v>0.5966937347304222</v>
      </c>
      <c r="I352" s="47">
        <f>SUM(I340:I351)</f>
        <v>7691991.5699999994</v>
      </c>
      <c r="J352" s="54">
        <f>SUM(J340:J351)</f>
        <v>6006.7409999999991</v>
      </c>
      <c r="K352" s="49">
        <f t="shared" si="711"/>
        <v>1280.5598859681149</v>
      </c>
      <c r="L352" s="55">
        <f t="shared" si="712"/>
        <v>0.3196035892062935</v>
      </c>
      <c r="M352" s="55">
        <f t="shared" si="713"/>
        <v>0.384117327313441</v>
      </c>
      <c r="N352" s="47">
        <f>SUM(N340:N351)</f>
        <v>5829016.8600000003</v>
      </c>
      <c r="O352" s="54">
        <f>SUM(O340:O351)</f>
        <v>6237.6959999999999</v>
      </c>
      <c r="P352" s="49">
        <f t="shared" si="714"/>
        <v>934.48235694718062</v>
      </c>
      <c r="Q352" s="55">
        <f t="shared" si="715"/>
        <v>4.8888725852853122E-2</v>
      </c>
      <c r="R352" s="56">
        <f t="shared" si="716"/>
        <v>-0.1822731626738012</v>
      </c>
      <c r="S352" s="47">
        <f>SUM(S340:S351)</f>
        <v>5557326.2599999988</v>
      </c>
      <c r="T352" s="54">
        <f>SUM(T340:T351)</f>
        <v>6337.0500000000011</v>
      </c>
      <c r="U352" s="49">
        <f t="shared" ref="U352" si="728">S352/T352</f>
        <v>876.95793152965462</v>
      </c>
      <c r="V352" s="55">
        <f t="shared" ref="V352" si="729">SUM(S352-X352)/ABS(X352)</f>
        <v>-0.22038742797878413</v>
      </c>
      <c r="W352" s="55">
        <f t="shared" ref="W352" si="730">SUM(S352-AC352)/ABS(AC352)</f>
        <v>-0.40380541716876611</v>
      </c>
      <c r="X352" s="47">
        <f>SUM(X340:X351)</f>
        <v>7128317.9100000011</v>
      </c>
      <c r="Y352" s="54">
        <f>SUM(Y340:Y351)</f>
        <v>7733.2405555555579</v>
      </c>
      <c r="Z352" s="49">
        <f t="shared" ref="Z352" si="731">X352/Y352</f>
        <v>921.77630564964375</v>
      </c>
      <c r="AA352" s="55">
        <f t="shared" ref="AA352" si="732">SUM(X352-AC352)/ABS(AC352)</f>
        <v>-0.23526812646755335</v>
      </c>
      <c r="AB352" s="55">
        <f t="shared" ref="AB352" si="733">SUM(X352-AH352)/ABS(AH352)</f>
        <v>-0.20389897724421585</v>
      </c>
      <c r="AC352" s="47">
        <f>SUM(AC340:AC351)</f>
        <v>9321329.6799999997</v>
      </c>
      <c r="AD352" s="54">
        <f>SUM(AD340:AD351)</f>
        <v>8175.9188888888866</v>
      </c>
      <c r="AE352" s="49">
        <f t="shared" ref="AE352" si="734">AC352/AD352</f>
        <v>1140.0956646803006</v>
      </c>
      <c r="AF352" s="55">
        <f t="shared" ref="AF352" si="735">SUM(AC352-AH352)/ABS(AH352)</f>
        <v>4.1019800938121291E-2</v>
      </c>
      <c r="AG352" s="55">
        <f t="shared" ref="AG352" si="736">SUM(AC352-AM352)/ABS(AM352)</f>
        <v>0.42063351615838185</v>
      </c>
      <c r="AH352" s="47">
        <f>SUM(AH340:AH351)</f>
        <v>8954036.870000001</v>
      </c>
      <c r="AI352" s="54">
        <f>SUM(AI340:AI351)</f>
        <v>7884.73</v>
      </c>
      <c r="AJ352" s="49">
        <f t="shared" si="717"/>
        <v>1135.6174364879967</v>
      </c>
      <c r="AK352" s="55">
        <f t="shared" si="718"/>
        <v>0.36465561450240364</v>
      </c>
      <c r="AL352" s="56">
        <f t="shared" si="719"/>
        <v>0.85810803591208806</v>
      </c>
      <c r="AM352" s="47">
        <f>SUM(AM340:AM351)</f>
        <v>6561389.3899999997</v>
      </c>
      <c r="AN352" s="54">
        <f>SUM(AN340:AN351)</f>
        <v>7015.2400000000007</v>
      </c>
      <c r="AO352" s="49">
        <f t="shared" si="720"/>
        <v>935.30504872249548</v>
      </c>
      <c r="AP352" s="55">
        <f t="shared" si="721"/>
        <v>0.36159483474489107</v>
      </c>
      <c r="AQ352" s="56">
        <f t="shared" si="722"/>
        <v>0.53895475977002583</v>
      </c>
      <c r="AR352" s="47">
        <f>SUM(AR340:AR351)</f>
        <v>4818900.0299999993</v>
      </c>
      <c r="AS352" s="54">
        <f>SUM(AS340:AS351)</f>
        <v>6577.68</v>
      </c>
      <c r="AT352" s="81">
        <f t="shared" si="723"/>
        <v>732.61393530849773</v>
      </c>
      <c r="AU352" s="55">
        <f t="shared" si="724"/>
        <v>0.13025895846495703</v>
      </c>
      <c r="AV352" s="56">
        <f t="shared" si="725"/>
        <v>0.11963037806522417</v>
      </c>
      <c r="AW352" s="47">
        <f>SUM(AW340:AW351)</f>
        <v>4263536.24</v>
      </c>
      <c r="AX352" s="54">
        <f>SUM(AX340:AX351)</f>
        <v>6290.9399999999987</v>
      </c>
      <c r="AY352" s="81">
        <f>AW352/AX352</f>
        <v>677.72641926325809</v>
      </c>
      <c r="AZ352" s="56">
        <f t="shared" si="727"/>
        <v>-9.4036683541689394E-3</v>
      </c>
      <c r="BA352" s="47">
        <f>SUM(BA340:BA351)</f>
        <v>4304009.72</v>
      </c>
    </row>
    <row r="353" spans="1:58" ht="4.5" customHeight="1">
      <c r="A353" s="62"/>
      <c r="C353" s="63"/>
      <c r="D353" s="64"/>
      <c r="E353" s="65"/>
      <c r="F353" s="66"/>
      <c r="G353" s="65"/>
      <c r="H353" s="65"/>
      <c r="I353" s="64"/>
      <c r="J353" s="65"/>
      <c r="K353" s="66"/>
      <c r="L353" s="65"/>
      <c r="M353" s="65"/>
      <c r="N353" s="64"/>
      <c r="O353" s="65"/>
      <c r="P353" s="66"/>
      <c r="Q353" s="65"/>
      <c r="R353" s="67"/>
      <c r="S353" s="64"/>
      <c r="T353" s="65"/>
      <c r="U353" s="66"/>
      <c r="V353" s="65"/>
      <c r="W353" s="65"/>
      <c r="X353" s="64"/>
      <c r="Y353" s="65"/>
      <c r="Z353" s="66"/>
      <c r="AA353" s="65"/>
      <c r="AB353" s="65"/>
      <c r="AC353" s="64"/>
      <c r="AD353" s="65"/>
      <c r="AE353" s="66"/>
      <c r="AF353" s="65"/>
      <c r="AG353" s="65"/>
      <c r="AH353" s="64"/>
      <c r="AI353" s="65"/>
      <c r="AJ353" s="66"/>
      <c r="AK353" s="65"/>
      <c r="AL353" s="67"/>
      <c r="AM353" s="64"/>
      <c r="AN353" s="65"/>
      <c r="AO353" s="66"/>
      <c r="AP353" s="65"/>
      <c r="AQ353" s="67"/>
      <c r="AR353" s="64"/>
      <c r="AS353" s="65"/>
      <c r="AT353" s="66"/>
      <c r="AU353" s="65"/>
      <c r="AV353" s="67"/>
      <c r="AW353" s="64"/>
      <c r="AX353" s="65"/>
      <c r="AY353" s="66"/>
      <c r="AZ353" s="68"/>
      <c r="BA353" s="64"/>
    </row>
    <row r="354" spans="1:58" ht="12.75">
      <c r="A354" s="80" t="s">
        <v>571</v>
      </c>
      <c r="B354" s="73"/>
      <c r="D354" s="83"/>
      <c r="E354" s="84"/>
      <c r="F354" s="85"/>
      <c r="G354" s="84"/>
      <c r="H354" s="84"/>
      <c r="I354" s="83"/>
      <c r="J354" s="84"/>
      <c r="K354" s="85"/>
      <c r="L354" s="84"/>
      <c r="M354" s="84"/>
      <c r="N354" s="83"/>
      <c r="O354" s="84"/>
      <c r="P354" s="85"/>
      <c r="Q354" s="84"/>
      <c r="R354" s="86"/>
      <c r="S354" s="83"/>
      <c r="T354" s="84"/>
      <c r="U354" s="85"/>
      <c r="V354" s="84"/>
      <c r="W354" s="84"/>
      <c r="X354" s="83"/>
      <c r="Y354" s="84"/>
      <c r="Z354" s="85"/>
      <c r="AA354" s="84"/>
      <c r="AB354" s="84"/>
      <c r="AC354" s="83"/>
      <c r="AD354" s="84"/>
      <c r="AE354" s="85"/>
      <c r="AF354" s="84"/>
      <c r="AG354" s="84"/>
      <c r="AH354" s="83"/>
      <c r="AI354" s="84"/>
      <c r="AJ354" s="85"/>
      <c r="AK354" s="84"/>
      <c r="AL354" s="86"/>
      <c r="AM354" s="83"/>
      <c r="AN354" s="84"/>
      <c r="AO354" s="85"/>
      <c r="AP354" s="84"/>
      <c r="AQ354" s="86"/>
      <c r="AR354" s="83"/>
      <c r="AS354" s="84"/>
      <c r="AT354" s="85"/>
      <c r="AU354" s="84"/>
      <c r="AV354" s="86"/>
      <c r="AW354" s="83"/>
      <c r="AX354" s="84"/>
      <c r="AY354" s="85"/>
      <c r="AZ354" s="87"/>
      <c r="BA354" s="83"/>
      <c r="BB354" s="84"/>
      <c r="BC354" s="84"/>
      <c r="BD354" s="84"/>
      <c r="BE354" s="84"/>
      <c r="BF354" s="84"/>
    </row>
    <row r="355" spans="1:58">
      <c r="A355" s="62"/>
      <c r="B355" s="73" t="s">
        <v>572</v>
      </c>
      <c r="C355" s="73" t="s">
        <v>573</v>
      </c>
      <c r="D355" s="74">
        <v>7490900.4199999999</v>
      </c>
      <c r="E355" s="75">
        <v>5660.2500000000009</v>
      </c>
      <c r="F355" s="76">
        <f t="shared" ref="F355:F363" si="737">D355/E355</f>
        <v>1323.4221845324851</v>
      </c>
      <c r="G355" s="77">
        <f t="shared" ref="G355:G363" si="738">SUM(D355-I355)/ABS(I355)</f>
        <v>0.22358969130978029</v>
      </c>
      <c r="H355" s="77">
        <f t="shared" ref="H355:H363" si="739">SUM(D355-N355)/ABS(N355)</f>
        <v>0.75697663509935076</v>
      </c>
      <c r="I355" s="74">
        <v>6122068.9199999999</v>
      </c>
      <c r="J355" s="75">
        <v>5425.5800000000017</v>
      </c>
      <c r="K355" s="76">
        <f t="shared" ref="K355:K363" si="740">I355/J355</f>
        <v>1128.3713298854682</v>
      </c>
      <c r="L355" s="77">
        <f t="shared" ref="L355:L363" si="741">SUM(I355-N355)/ABS(N355)</f>
        <v>0.43591977570406903</v>
      </c>
      <c r="M355" s="77">
        <f t="shared" ref="M355:M363" si="742">SUM(I355-S355)/ABS(S355)</f>
        <v>0.96025156013791169</v>
      </c>
      <c r="N355" s="74">
        <v>4263517.38</v>
      </c>
      <c r="O355" s="75">
        <v>5449.78</v>
      </c>
      <c r="P355" s="76">
        <f t="shared" ref="P355:P363" si="743">N355/O355</f>
        <v>782.32834719933646</v>
      </c>
      <c r="Q355" s="77">
        <f t="shared" ref="Q355:Q363" si="744">SUM(N355-S355)/ABS(S355)</f>
        <v>0.36515395449355731</v>
      </c>
      <c r="R355" s="78">
        <f t="shared" ref="R355:R363" si="745">SUM(N355-X355)/ABS(X355)</f>
        <v>-0.21306963543050048</v>
      </c>
      <c r="S355" s="74">
        <v>3123103.71</v>
      </c>
      <c r="T355" s="75">
        <v>5304.0999999999995</v>
      </c>
      <c r="U355" s="76">
        <v>588.80935691257707</v>
      </c>
      <c r="V355" s="77">
        <v>-0.42355925353383772</v>
      </c>
      <c r="W355" s="77">
        <v>-0.36970157898678979</v>
      </c>
      <c r="X355" s="74">
        <v>5417909.3499999996</v>
      </c>
      <c r="Y355" s="75">
        <v>5319.9664444444443</v>
      </c>
      <c r="Z355" s="76">
        <v>1018.4104367157871</v>
      </c>
      <c r="AA355" s="77">
        <v>9.343141489774856E-2</v>
      </c>
      <c r="AB355" s="77">
        <v>0.34629304704889358</v>
      </c>
      <c r="AC355" s="74">
        <v>4954960.3899999997</v>
      </c>
      <c r="AD355" s="75">
        <v>5289.3255555555552</v>
      </c>
      <c r="AE355" s="76">
        <v>936.78491481690696</v>
      </c>
      <c r="AF355" s="77">
        <v>0.23125513745623558</v>
      </c>
      <c r="AG355" s="77">
        <v>0.42286221362827614</v>
      </c>
      <c r="AH355" s="74">
        <v>4024316.52</v>
      </c>
      <c r="AI355" s="75">
        <v>5264.6</v>
      </c>
      <c r="AJ355" s="76">
        <f t="shared" ref="AJ355:AJ363" si="746">AH355/AI355</f>
        <v>764.41069027086576</v>
      </c>
      <c r="AK355" s="77">
        <f t="shared" ref="AK355:AK363" si="747">SUM(AH355-AM355)/ABS(AM355)</f>
        <v>0.15561931101290627</v>
      </c>
      <c r="AL355" s="78">
        <f t="shared" ref="AL355:AL363" si="748">SUM(AH355-AR355)/ABS(AR355)</f>
        <v>0.98146236639973561</v>
      </c>
      <c r="AM355" s="74">
        <v>3482389.47</v>
      </c>
      <c r="AN355" s="75">
        <v>5279.5533333333342</v>
      </c>
      <c r="AO355" s="76">
        <f t="shared" ref="AO355:AO363" si="749">AM355/AN355</f>
        <v>659.59925965959235</v>
      </c>
      <c r="AP355" s="77">
        <f t="shared" ref="AP355:AP363" si="750">SUM(AM355-AR355)/ABS(AR355)</f>
        <v>0.71463244644378054</v>
      </c>
      <c r="AQ355" s="78">
        <f t="shared" ref="AQ355:AQ363" si="751">SUM(AM355-AW355)/ABS(AW355)</f>
        <v>0.43967752167810792</v>
      </c>
      <c r="AR355" s="74">
        <v>2030983.07</v>
      </c>
      <c r="AS355" s="75">
        <v>5194.24</v>
      </c>
      <c r="AT355" s="79">
        <f t="shared" ref="AT355:AT363" si="752">AR355/AS355</f>
        <v>391.00678251293743</v>
      </c>
      <c r="AU355" s="77">
        <f t="shared" ref="AU355:AU363" si="753">SUM(AR355-AW355)/ABS(AW355)</f>
        <v>-0.16035793871505272</v>
      </c>
      <c r="AV355" s="78">
        <f t="shared" ref="AV355:AV363" si="754">SUM(AR355-BA355)/ABS(BA355)</f>
        <v>-0.34470904574529099</v>
      </c>
      <c r="AW355" s="74">
        <v>2418867.71</v>
      </c>
      <c r="AX355" s="75">
        <v>5029.8900000000003</v>
      </c>
      <c r="AY355" s="79">
        <f t="shared" ref="AY355:AY362" si="755">AW355/AX355</f>
        <v>480.8987293956726</v>
      </c>
      <c r="AZ355" s="78">
        <f t="shared" ref="AZ355:AZ363" si="756">SUM(AW355-BA355)/ABS(BA355)</f>
        <v>-0.21955916161240935</v>
      </c>
      <c r="BA355" s="74">
        <v>3099360.76</v>
      </c>
    </row>
    <row r="356" spans="1:58">
      <c r="A356" s="62"/>
      <c r="B356" s="73" t="s">
        <v>574</v>
      </c>
      <c r="C356" s="73" t="s">
        <v>575</v>
      </c>
      <c r="D356" s="74">
        <v>15091783.65</v>
      </c>
      <c r="E356" s="75">
        <v>14918.66</v>
      </c>
      <c r="F356" s="76">
        <f t="shared" si="737"/>
        <v>1011.6045040238199</v>
      </c>
      <c r="G356" s="77">
        <f t="shared" si="738"/>
        <v>-8.6925700423228489E-2</v>
      </c>
      <c r="H356" s="77">
        <f t="shared" si="739"/>
        <v>-8.7516222379673228E-2</v>
      </c>
      <c r="I356" s="74">
        <v>16528538.43</v>
      </c>
      <c r="J356" s="75">
        <v>14446.599999999999</v>
      </c>
      <c r="K356" s="76">
        <f t="shared" si="740"/>
        <v>1144.1126929519749</v>
      </c>
      <c r="L356" s="77">
        <f t="shared" si="741"/>
        <v>-6.4674031096752932E-4</v>
      </c>
      <c r="M356" s="77">
        <f t="shared" si="742"/>
        <v>7.8966480944470022E-2</v>
      </c>
      <c r="N356" s="74">
        <v>16539235.02</v>
      </c>
      <c r="O356" s="75">
        <v>14364.01</v>
      </c>
      <c r="P356" s="76">
        <f t="shared" si="743"/>
        <v>1151.4357773351592</v>
      </c>
      <c r="Q356" s="77">
        <f t="shared" si="744"/>
        <v>7.9664743656523124E-2</v>
      </c>
      <c r="R356" s="78">
        <f t="shared" si="745"/>
        <v>0.30453205118519178</v>
      </c>
      <c r="S356" s="74">
        <v>15318861.82</v>
      </c>
      <c r="T356" s="75">
        <v>13999.799999999997</v>
      </c>
      <c r="U356" s="76">
        <v>1094.2200474292492</v>
      </c>
      <c r="V356" s="77">
        <v>0.20827512322677671</v>
      </c>
      <c r="W356" s="77">
        <v>0.50729805538780837</v>
      </c>
      <c r="X356" s="74">
        <v>12678289.51</v>
      </c>
      <c r="Y356" s="75">
        <v>13745.978333333331</v>
      </c>
      <c r="Z356" s="76">
        <v>922.3271856362353</v>
      </c>
      <c r="AA356" s="77">
        <v>0.24747917623469035</v>
      </c>
      <c r="AB356" s="77">
        <v>0.79724461701026161</v>
      </c>
      <c r="AC356" s="74">
        <v>10163127.17</v>
      </c>
      <c r="AD356" s="75">
        <v>13768.734444444444</v>
      </c>
      <c r="AE356" s="76">
        <v>738.13081449186689</v>
      </c>
      <c r="AF356" s="77">
        <v>0.44070109645833716</v>
      </c>
      <c r="AG356" s="77">
        <v>2.0962288638907358</v>
      </c>
      <c r="AH356" s="74">
        <v>7054292.6600000001</v>
      </c>
      <c r="AI356" s="75">
        <v>13475.860000000002</v>
      </c>
      <c r="AJ356" s="76">
        <f t="shared" si="746"/>
        <v>523.47625012429626</v>
      </c>
      <c r="AK356" s="77">
        <f t="shared" si="747"/>
        <v>1.149112589351232</v>
      </c>
      <c r="AL356" s="78">
        <f t="shared" si="748"/>
        <v>2.1741876321258724</v>
      </c>
      <c r="AM356" s="74">
        <v>3282421.17</v>
      </c>
      <c r="AN356" s="75">
        <v>13336.043333333335</v>
      </c>
      <c r="AO356" s="76">
        <f t="shared" si="749"/>
        <v>246.13156151012302</v>
      </c>
      <c r="AP356" s="77">
        <f t="shared" si="750"/>
        <v>0.47697596107986467</v>
      </c>
      <c r="AQ356" s="78">
        <f t="shared" si="751"/>
        <v>0.73021912100238162</v>
      </c>
      <c r="AR356" s="74">
        <v>2222393.09</v>
      </c>
      <c r="AS356" s="75">
        <v>13158.289999999999</v>
      </c>
      <c r="AT356" s="79">
        <f t="shared" si="752"/>
        <v>168.89680118009255</v>
      </c>
      <c r="AU356" s="77">
        <f t="shared" si="753"/>
        <v>0.17146058337832576</v>
      </c>
      <c r="AV356" s="78">
        <f t="shared" si="754"/>
        <v>-0.22315381794484612</v>
      </c>
      <c r="AW356" s="74">
        <v>1897112.99</v>
      </c>
      <c r="AX356" s="75">
        <v>12915.62</v>
      </c>
      <c r="AY356" s="79">
        <f t="shared" si="755"/>
        <v>146.88516617862712</v>
      </c>
      <c r="AZ356" s="78">
        <f t="shared" si="756"/>
        <v>-0.33685674697236512</v>
      </c>
      <c r="BA356" s="74">
        <v>2860789.1</v>
      </c>
    </row>
    <row r="357" spans="1:58">
      <c r="A357" s="62"/>
      <c r="B357" s="73" t="s">
        <v>576</v>
      </c>
      <c r="C357" s="73" t="s">
        <v>577</v>
      </c>
      <c r="D357" s="74">
        <v>8119258.5599999996</v>
      </c>
      <c r="E357" s="75">
        <v>6838.1100000000006</v>
      </c>
      <c r="F357" s="76">
        <f t="shared" si="737"/>
        <v>1187.3541899735451</v>
      </c>
      <c r="G357" s="77">
        <f t="shared" si="738"/>
        <v>2.0876883539439631E-2</v>
      </c>
      <c r="H357" s="77">
        <f t="shared" si="739"/>
        <v>0.53137956811005482</v>
      </c>
      <c r="I357" s="74">
        <v>7953220.1100000003</v>
      </c>
      <c r="J357" s="75">
        <v>6634.1600000000008</v>
      </c>
      <c r="K357" s="76">
        <f t="shared" si="740"/>
        <v>1198.8285042869029</v>
      </c>
      <c r="L357" s="77">
        <f t="shared" si="741"/>
        <v>0.50006292903868355</v>
      </c>
      <c r="M357" s="77">
        <f t="shared" si="742"/>
        <v>0.63599058574259659</v>
      </c>
      <c r="N357" s="74">
        <v>5301924.3099999996</v>
      </c>
      <c r="O357" s="75">
        <v>6603.5900000000011</v>
      </c>
      <c r="P357" s="76">
        <f t="shared" si="743"/>
        <v>802.88514429272539</v>
      </c>
      <c r="Q357" s="77">
        <f t="shared" si="744"/>
        <v>9.0614636274641142E-2</v>
      </c>
      <c r="R357" s="78">
        <f t="shared" si="745"/>
        <v>-2.0938335228401377E-3</v>
      </c>
      <c r="S357" s="74">
        <v>4861409.46</v>
      </c>
      <c r="T357" s="75">
        <v>6514.9299999999994</v>
      </c>
      <c r="U357" s="76">
        <v>746.19519472964407</v>
      </c>
      <c r="V357" s="77">
        <v>-8.5005708445430414E-2</v>
      </c>
      <c r="W357" s="77">
        <v>-0.1599472060661184</v>
      </c>
      <c r="X357" s="74">
        <v>5313048.95</v>
      </c>
      <c r="Y357" s="75">
        <v>6561.7216666666682</v>
      </c>
      <c r="Z357" s="76">
        <v>809.70349245231102</v>
      </c>
      <c r="AA357" s="77">
        <v>-8.1903787064466646E-2</v>
      </c>
      <c r="AB357" s="77">
        <v>-7.8527416365587022E-2</v>
      </c>
      <c r="AC357" s="74">
        <v>5787028.5</v>
      </c>
      <c r="AD357" s="75">
        <v>6660.8433333333296</v>
      </c>
      <c r="AE357" s="76">
        <v>868.8131833156267</v>
      </c>
      <c r="AF357" s="77">
        <v>3.6775782878833182E-3</v>
      </c>
      <c r="AG357" s="77">
        <v>0.22244799152636263</v>
      </c>
      <c r="AH357" s="74">
        <v>5765824.2300000004</v>
      </c>
      <c r="AI357" s="75">
        <v>6677.6300000000019</v>
      </c>
      <c r="AJ357" s="76">
        <f t="shared" si="746"/>
        <v>863.45368491515683</v>
      </c>
      <c r="AK357" s="77">
        <f t="shared" si="747"/>
        <v>0.21796881585385952</v>
      </c>
      <c r="AL357" s="78">
        <f t="shared" si="748"/>
        <v>0.35137580895731718</v>
      </c>
      <c r="AM357" s="74">
        <v>4733967.04</v>
      </c>
      <c r="AN357" s="75">
        <v>6568.4877777777783</v>
      </c>
      <c r="AO357" s="76">
        <f t="shared" si="749"/>
        <v>720.7088145943959</v>
      </c>
      <c r="AP357" s="77">
        <f t="shared" si="750"/>
        <v>0.10953235531726847</v>
      </c>
      <c r="AQ357" s="78">
        <f t="shared" si="751"/>
        <v>0.22823793574346768</v>
      </c>
      <c r="AR357" s="74">
        <v>4266632.71</v>
      </c>
      <c r="AS357" s="75">
        <v>6595.170000000001</v>
      </c>
      <c r="AT357" s="79">
        <f t="shared" si="752"/>
        <v>646.93293880218391</v>
      </c>
      <c r="AU357" s="77">
        <f t="shared" si="753"/>
        <v>0.10698703814928913</v>
      </c>
      <c r="AV357" s="78">
        <f t="shared" si="754"/>
        <v>0.12938415063879566</v>
      </c>
      <c r="AW357" s="74">
        <v>3854275.22</v>
      </c>
      <c r="AX357" s="75">
        <v>6572.55</v>
      </c>
      <c r="AY357" s="79">
        <f t="shared" si="755"/>
        <v>586.42006831442893</v>
      </c>
      <c r="AZ357" s="78">
        <f t="shared" si="756"/>
        <v>2.0232497506882326E-2</v>
      </c>
      <c r="BA357" s="74">
        <v>3777840.08</v>
      </c>
    </row>
    <row r="358" spans="1:58">
      <c r="A358" s="62"/>
      <c r="B358" s="73" t="s">
        <v>578</v>
      </c>
      <c r="C358" s="73" t="s">
        <v>579</v>
      </c>
      <c r="D358" s="74">
        <v>6120286.6900000004</v>
      </c>
      <c r="E358" s="75">
        <v>9795.6</v>
      </c>
      <c r="F358" s="76">
        <f t="shared" si="737"/>
        <v>624.7995722569317</v>
      </c>
      <c r="G358" s="77">
        <f t="shared" si="738"/>
        <v>0.1644558972238484</v>
      </c>
      <c r="H358" s="77">
        <f t="shared" si="739"/>
        <v>0.1471667196822177</v>
      </c>
      <c r="I358" s="74">
        <v>5255919.7</v>
      </c>
      <c r="J358" s="75">
        <v>9404.61</v>
      </c>
      <c r="K358" s="76">
        <f t="shared" si="740"/>
        <v>558.86631130902822</v>
      </c>
      <c r="L358" s="77">
        <f t="shared" si="741"/>
        <v>-1.4847430102633712E-2</v>
      </c>
      <c r="M358" s="77">
        <f t="shared" si="742"/>
        <v>-8.6937249905191027E-2</v>
      </c>
      <c r="N358" s="74">
        <v>5335132.71</v>
      </c>
      <c r="O358" s="75">
        <v>9131.5399999999991</v>
      </c>
      <c r="P358" s="76">
        <f t="shared" si="743"/>
        <v>584.25333623901338</v>
      </c>
      <c r="Q358" s="77">
        <f t="shared" si="744"/>
        <v>-7.317629979899222E-2</v>
      </c>
      <c r="R358" s="78">
        <f t="shared" si="745"/>
        <v>-0.1749002750664041</v>
      </c>
      <c r="S358" s="74">
        <v>5756361.9800000004</v>
      </c>
      <c r="T358" s="75">
        <v>9028.7100000000009</v>
      </c>
      <c r="U358" s="76">
        <v>637.56195292572249</v>
      </c>
      <c r="V358" s="77">
        <v>-0.10975547479563824</v>
      </c>
      <c r="W358" s="77">
        <v>0.12677641642714951</v>
      </c>
      <c r="X358" s="74">
        <v>6466045.9199999999</v>
      </c>
      <c r="Y358" s="75">
        <v>8921.3274444444432</v>
      </c>
      <c r="Z358" s="76">
        <v>724.78518026222491</v>
      </c>
      <c r="AA358" s="77">
        <v>0.26569317139972326</v>
      </c>
      <c r="AB358" s="77">
        <v>-1.2133519091449831E-2</v>
      </c>
      <c r="AC358" s="74">
        <v>5108699.38</v>
      </c>
      <c r="AD358" s="75">
        <v>8948.3472222222208</v>
      </c>
      <c r="AE358" s="76">
        <v>570.90982872380232</v>
      </c>
      <c r="AF358" s="77">
        <v>-0.21950556167094279</v>
      </c>
      <c r="AG358" s="77">
        <v>-0.25357373988319404</v>
      </c>
      <c r="AH358" s="74">
        <v>6545465.4500000002</v>
      </c>
      <c r="AI358" s="75">
        <v>9027.1600000000017</v>
      </c>
      <c r="AJ358" s="76">
        <f t="shared" si="746"/>
        <v>725.08579110152016</v>
      </c>
      <c r="AK358" s="77">
        <f t="shared" si="747"/>
        <v>-4.3649482352734019E-2</v>
      </c>
      <c r="AL358" s="78">
        <f t="shared" si="748"/>
        <v>0.35915213933077572</v>
      </c>
      <c r="AM358" s="74">
        <v>6844211.75</v>
      </c>
      <c r="AN358" s="75">
        <v>9045.5922222222216</v>
      </c>
      <c r="AO358" s="76">
        <f t="shared" si="749"/>
        <v>756.63500872677957</v>
      </c>
      <c r="AP358" s="77">
        <f t="shared" si="750"/>
        <v>0.42118618043355988</v>
      </c>
      <c r="AQ358" s="78">
        <f t="shared" si="751"/>
        <v>0.46657339299899586</v>
      </c>
      <c r="AR358" s="74">
        <v>4815844.57</v>
      </c>
      <c r="AS358" s="75">
        <v>9008.84</v>
      </c>
      <c r="AT358" s="79">
        <f t="shared" si="752"/>
        <v>534.56877578023364</v>
      </c>
      <c r="AU358" s="77">
        <f t="shared" si="753"/>
        <v>3.1936148261440138E-2</v>
      </c>
      <c r="AV358" s="78">
        <f t="shared" si="754"/>
        <v>-0.1306797042877641</v>
      </c>
      <c r="AW358" s="74">
        <v>4666804.8</v>
      </c>
      <c r="AX358" s="75">
        <v>8815.99</v>
      </c>
      <c r="AY358" s="79">
        <f t="shared" si="755"/>
        <v>529.35686179317349</v>
      </c>
      <c r="AZ358" s="78">
        <f t="shared" si="756"/>
        <v>-0.15758325049778724</v>
      </c>
      <c r="BA358" s="74">
        <v>5539781.5899999999</v>
      </c>
    </row>
    <row r="359" spans="1:58">
      <c r="A359" s="62"/>
      <c r="B359" s="73" t="s">
        <v>580</v>
      </c>
      <c r="C359" s="73" t="s">
        <v>581</v>
      </c>
      <c r="D359" s="74">
        <v>986622.42</v>
      </c>
      <c r="E359" s="75">
        <v>804.01999999999987</v>
      </c>
      <c r="F359" s="76">
        <f t="shared" si="737"/>
        <v>1227.1117882639737</v>
      </c>
      <c r="G359" s="77">
        <f t="shared" si="738"/>
        <v>3.9101087820172145E-2</v>
      </c>
      <c r="H359" s="77">
        <f t="shared" si="739"/>
        <v>0.17144967271631997</v>
      </c>
      <c r="I359" s="74">
        <v>949496.09</v>
      </c>
      <c r="J359" s="75">
        <v>816.32000000000016</v>
      </c>
      <c r="K359" s="76">
        <f t="shared" si="740"/>
        <v>1163.1420153861229</v>
      </c>
      <c r="L359" s="77">
        <f t="shared" si="741"/>
        <v>0.127368344088436</v>
      </c>
      <c r="M359" s="77">
        <f t="shared" si="742"/>
        <v>0.1857954853414093</v>
      </c>
      <c r="N359" s="74">
        <v>842223.48</v>
      </c>
      <c r="O359" s="75">
        <v>809.35</v>
      </c>
      <c r="P359" s="76">
        <f t="shared" si="743"/>
        <v>1040.6171372088713</v>
      </c>
      <c r="Q359" s="77">
        <f t="shared" si="744"/>
        <v>5.1826132567360808E-2</v>
      </c>
      <c r="R359" s="78">
        <f t="shared" si="745"/>
        <v>0.23751520163934009</v>
      </c>
      <c r="S359" s="74">
        <v>800725</v>
      </c>
      <c r="T359" s="75">
        <v>787.31</v>
      </c>
      <c r="U359" s="76">
        <v>1017.0390316393797</v>
      </c>
      <c r="V359" s="77">
        <v>0.17653969921695914</v>
      </c>
      <c r="W359" s="77">
        <v>0.47646175429784571</v>
      </c>
      <c r="X359" s="74">
        <v>680576.27</v>
      </c>
      <c r="Y359" s="75">
        <v>812.47733333333338</v>
      </c>
      <c r="Z359" s="76">
        <v>837.65570075390815</v>
      </c>
      <c r="AA359" s="77">
        <v>0.25491877178517514</v>
      </c>
      <c r="AB359" s="77">
        <v>1.0641038818485884</v>
      </c>
      <c r="AC359" s="74">
        <v>542326.94999999995</v>
      </c>
      <c r="AD359" s="75">
        <v>869.48333333333312</v>
      </c>
      <c r="AE359" s="76">
        <v>623.73472752017494</v>
      </c>
      <c r="AF359" s="77">
        <v>0.64481074652530146</v>
      </c>
      <c r="AG359" s="77">
        <v>0.48957617662292957</v>
      </c>
      <c r="AH359" s="74">
        <v>329719.96999999997</v>
      </c>
      <c r="AI359" s="75">
        <v>884.93999999999994</v>
      </c>
      <c r="AJ359" s="76">
        <f t="shared" si="746"/>
        <v>372.59019820552805</v>
      </c>
      <c r="AK359" s="77">
        <f t="shared" si="747"/>
        <v>-9.4378377713246503E-2</v>
      </c>
      <c r="AL359" s="78">
        <f t="shared" si="748"/>
        <v>-0.464746990415006</v>
      </c>
      <c r="AM359" s="74">
        <v>364081.38</v>
      </c>
      <c r="AN359" s="75">
        <v>925.17111111111103</v>
      </c>
      <c r="AO359" s="76">
        <f t="shared" si="749"/>
        <v>393.52869499215763</v>
      </c>
      <c r="AP359" s="77">
        <f t="shared" si="750"/>
        <v>-0.40896617702938087</v>
      </c>
      <c r="AQ359" s="78">
        <f t="shared" si="751"/>
        <v>-0.34086806195795</v>
      </c>
      <c r="AR359" s="74">
        <v>616007.68999999994</v>
      </c>
      <c r="AS359" s="75">
        <v>925.09999999999991</v>
      </c>
      <c r="AT359" s="79">
        <f t="shared" si="752"/>
        <v>665.8822721867906</v>
      </c>
      <c r="AU359" s="77">
        <f t="shared" si="753"/>
        <v>0.11521864303663727</v>
      </c>
      <c r="AV359" s="78">
        <f t="shared" si="754"/>
        <v>-0.20910285316949243</v>
      </c>
      <c r="AW359" s="74">
        <v>552364.94999999995</v>
      </c>
      <c r="AX359" s="75">
        <v>893.84</v>
      </c>
      <c r="AY359" s="79">
        <f t="shared" si="755"/>
        <v>617.96848429249076</v>
      </c>
      <c r="AZ359" s="78">
        <f t="shared" si="756"/>
        <v>-0.29081427057481057</v>
      </c>
      <c r="BA359" s="74">
        <v>778872.06</v>
      </c>
    </row>
    <row r="360" spans="1:58">
      <c r="A360" s="62"/>
      <c r="B360" s="73" t="s">
        <v>582</v>
      </c>
      <c r="C360" s="73" t="s">
        <v>583</v>
      </c>
      <c r="D360" s="74">
        <v>2435912.17</v>
      </c>
      <c r="E360" s="75">
        <v>630.15</v>
      </c>
      <c r="F360" s="76">
        <f t="shared" si="737"/>
        <v>3865.6068713798304</v>
      </c>
      <c r="G360" s="77">
        <f t="shared" si="738"/>
        <v>8.4663699137674062E-2</v>
      </c>
      <c r="H360" s="77">
        <f t="shared" si="739"/>
        <v>0.21457963256913382</v>
      </c>
      <c r="I360" s="74">
        <v>2245776.4300000002</v>
      </c>
      <c r="J360" s="75">
        <v>624.57000000000005</v>
      </c>
      <c r="K360" s="76">
        <f t="shared" si="740"/>
        <v>3595.7161407048047</v>
      </c>
      <c r="L360" s="77">
        <f t="shared" si="741"/>
        <v>0.11977531241687642</v>
      </c>
      <c r="M360" s="77">
        <f t="shared" si="742"/>
        <v>0.14673183740736431</v>
      </c>
      <c r="N360" s="74">
        <v>2005559.87</v>
      </c>
      <c r="O360" s="75">
        <v>626.44000000000005</v>
      </c>
      <c r="P360" s="76">
        <f t="shared" si="743"/>
        <v>3201.5194910925229</v>
      </c>
      <c r="Q360" s="77">
        <f t="shared" si="744"/>
        <v>2.4073155294258141E-2</v>
      </c>
      <c r="R360" s="78">
        <f t="shared" si="745"/>
        <v>0.17970221146357038</v>
      </c>
      <c r="S360" s="74">
        <v>1958414.65</v>
      </c>
      <c r="T360" s="75">
        <v>616.51</v>
      </c>
      <c r="U360" s="76">
        <v>3176.6145723508134</v>
      </c>
      <c r="V360" s="77">
        <v>0.15197064327361812</v>
      </c>
      <c r="W360" s="77">
        <v>0.31070629956581441</v>
      </c>
      <c r="X360" s="74">
        <v>1700056.04</v>
      </c>
      <c r="Y360" s="75">
        <v>605.56399999999996</v>
      </c>
      <c r="Z360" s="76">
        <v>2807.3928436961251</v>
      </c>
      <c r="AA360" s="77">
        <v>0.13779487977324531</v>
      </c>
      <c r="AB360" s="77">
        <v>0.15672439594832402</v>
      </c>
      <c r="AC360" s="74">
        <v>1494167.42</v>
      </c>
      <c r="AD360" s="75">
        <v>627.78888888888901</v>
      </c>
      <c r="AE360" s="76">
        <v>2380.0475708394538</v>
      </c>
      <c r="AF360" s="77">
        <v>1.6637020003861525E-2</v>
      </c>
      <c r="AG360" s="77">
        <v>0.24921917500776772</v>
      </c>
      <c r="AH360" s="74">
        <v>1469715.73</v>
      </c>
      <c r="AI360" s="75">
        <v>626.69000000000005</v>
      </c>
      <c r="AJ360" s="76">
        <f t="shared" si="746"/>
        <v>2345.2037370948951</v>
      </c>
      <c r="AK360" s="77">
        <f t="shared" si="747"/>
        <v>0.22877600404815357</v>
      </c>
      <c r="AL360" s="78">
        <f t="shared" si="748"/>
        <v>0.85831310193568344</v>
      </c>
      <c r="AM360" s="74">
        <v>1196081.08</v>
      </c>
      <c r="AN360" s="75">
        <v>608.32000000000005</v>
      </c>
      <c r="AO360" s="76">
        <f t="shared" si="749"/>
        <v>1966.2037743293004</v>
      </c>
      <c r="AP360" s="77">
        <f t="shared" si="750"/>
        <v>0.51232860652677548</v>
      </c>
      <c r="AQ360" s="78">
        <f t="shared" si="751"/>
        <v>1.2589613304878899</v>
      </c>
      <c r="AR360" s="74">
        <v>790887.03</v>
      </c>
      <c r="AS360" s="75">
        <v>630.91</v>
      </c>
      <c r="AT360" s="79">
        <f t="shared" si="752"/>
        <v>1253.5655323263225</v>
      </c>
      <c r="AU360" s="77">
        <f t="shared" si="753"/>
        <v>0.49369741519062871</v>
      </c>
      <c r="AV360" s="78">
        <f t="shared" si="754"/>
        <v>0.33294511730522314</v>
      </c>
      <c r="AW360" s="74">
        <v>529482.76</v>
      </c>
      <c r="AX360" s="75">
        <v>648.28</v>
      </c>
      <c r="AY360" s="79">
        <f t="shared" si="755"/>
        <v>816.75010797803418</v>
      </c>
      <c r="AZ360" s="78">
        <f t="shared" si="756"/>
        <v>-0.10762038967905026</v>
      </c>
      <c r="BA360" s="74">
        <v>593338.03</v>
      </c>
    </row>
    <row r="361" spans="1:58">
      <c r="A361" s="62"/>
      <c r="B361" s="73" t="s">
        <v>584</v>
      </c>
      <c r="C361" s="73" t="s">
        <v>585</v>
      </c>
      <c r="D361" s="74">
        <v>5032102.3600000003</v>
      </c>
      <c r="E361" s="75">
        <v>2196.4900000000002</v>
      </c>
      <c r="F361" s="76">
        <f t="shared" si="737"/>
        <v>2290.9744000655592</v>
      </c>
      <c r="G361" s="77">
        <f t="shared" si="738"/>
        <v>0.12368000431027021</v>
      </c>
      <c r="H361" s="77">
        <f t="shared" si="739"/>
        <v>0.26111613479737017</v>
      </c>
      <c r="I361" s="74">
        <v>4478234.32</v>
      </c>
      <c r="J361" s="75">
        <v>2227.4499999999994</v>
      </c>
      <c r="K361" s="76">
        <f t="shared" si="740"/>
        <v>2010.4757996812505</v>
      </c>
      <c r="L361" s="77">
        <f t="shared" si="741"/>
        <v>0.12230895803068073</v>
      </c>
      <c r="M361" s="77">
        <f t="shared" si="742"/>
        <v>0.15687886456405239</v>
      </c>
      <c r="N361" s="74">
        <v>3990197.43</v>
      </c>
      <c r="O361" s="75">
        <v>2213.4299999999998</v>
      </c>
      <c r="P361" s="76">
        <f t="shared" si="743"/>
        <v>1802.7213103644572</v>
      </c>
      <c r="Q361" s="77">
        <f t="shared" si="744"/>
        <v>3.0802486504279178E-2</v>
      </c>
      <c r="R361" s="78">
        <f t="shared" si="745"/>
        <v>8.2708967910606931E-2</v>
      </c>
      <c r="S361" s="74">
        <v>3870962.17</v>
      </c>
      <c r="T361" s="75">
        <v>2130.2200000000003</v>
      </c>
      <c r="U361" s="76">
        <v>1817.1654430058866</v>
      </c>
      <c r="V361" s="77">
        <v>5.0355409582252958E-2</v>
      </c>
      <c r="W361" s="77">
        <v>0.22505232822125271</v>
      </c>
      <c r="X361" s="74">
        <v>3685383.19</v>
      </c>
      <c r="Y361" s="75">
        <v>2058.1486666666665</v>
      </c>
      <c r="Z361" s="76">
        <v>1790.6302152452222</v>
      </c>
      <c r="AA361" s="77">
        <v>0.1663217202913061</v>
      </c>
      <c r="AB361" s="77">
        <v>2.2585567459904596E-3</v>
      </c>
      <c r="AC361" s="74">
        <v>3159834.14</v>
      </c>
      <c r="AD361" s="75">
        <v>2153.6855555555553</v>
      </c>
      <c r="AE361" s="76">
        <v>1467.1752484242775</v>
      </c>
      <c r="AF361" s="77">
        <v>-0.14066715957612316</v>
      </c>
      <c r="AG361" s="77">
        <v>0.14229203289486436</v>
      </c>
      <c r="AH361" s="74">
        <v>3677078.3</v>
      </c>
      <c r="AI361" s="75">
        <v>2203.64</v>
      </c>
      <c r="AJ361" s="76">
        <f t="shared" si="746"/>
        <v>1668.6383892105789</v>
      </c>
      <c r="AK361" s="77">
        <f t="shared" si="747"/>
        <v>0.32927775962968475</v>
      </c>
      <c r="AL361" s="78">
        <f t="shared" si="748"/>
        <v>0.74470042871790543</v>
      </c>
      <c r="AM361" s="74">
        <v>2766222.69</v>
      </c>
      <c r="AN361" s="75">
        <v>2198.6755555555555</v>
      </c>
      <c r="AO361" s="76">
        <f t="shared" si="749"/>
        <v>1258.1313705018374</v>
      </c>
      <c r="AP361" s="77">
        <f t="shared" si="750"/>
        <v>0.31251758037684368</v>
      </c>
      <c r="AQ361" s="78">
        <f t="shared" si="751"/>
        <v>9.1791091723209581E-2</v>
      </c>
      <c r="AR361" s="74">
        <v>2107570.0099999998</v>
      </c>
      <c r="AS361" s="75">
        <v>2168.0300000000002</v>
      </c>
      <c r="AT361" s="79">
        <f t="shared" si="752"/>
        <v>972.11293662910555</v>
      </c>
      <c r="AU361" s="77">
        <f t="shared" si="753"/>
        <v>-0.16817031021425266</v>
      </c>
      <c r="AV361" s="78">
        <f t="shared" si="754"/>
        <v>-0.19581317730981379</v>
      </c>
      <c r="AW361" s="74">
        <v>2533655.67</v>
      </c>
      <c r="AX361" s="75">
        <v>2202.8200000000002</v>
      </c>
      <c r="AY361" s="79">
        <f t="shared" si="755"/>
        <v>1150.1873371405743</v>
      </c>
      <c r="AZ361" s="78">
        <f t="shared" si="756"/>
        <v>-3.3231402335111487E-2</v>
      </c>
      <c r="BA361" s="74">
        <v>2620746.7599999998</v>
      </c>
    </row>
    <row r="362" spans="1:58">
      <c r="A362" s="62"/>
      <c r="B362" s="73" t="s">
        <v>586</v>
      </c>
      <c r="C362" s="73" t="s">
        <v>587</v>
      </c>
      <c r="D362" s="74">
        <v>1011171.26</v>
      </c>
      <c r="E362" s="75">
        <v>1197.94</v>
      </c>
      <c r="F362" s="76">
        <f t="shared" si="737"/>
        <v>844.091740821744</v>
      </c>
      <c r="G362" s="77">
        <f t="shared" si="738"/>
        <v>-0.17950969426057292</v>
      </c>
      <c r="H362" s="77">
        <f t="shared" si="739"/>
        <v>-7.1195622995193622E-2</v>
      </c>
      <c r="I362" s="74">
        <v>1232398.79</v>
      </c>
      <c r="J362" s="75">
        <v>1172.9000000000001</v>
      </c>
      <c r="K362" s="76">
        <f t="shared" si="740"/>
        <v>1050.7279307698866</v>
      </c>
      <c r="L362" s="77">
        <f t="shared" si="741"/>
        <v>0.13201139673157566</v>
      </c>
      <c r="M362" s="77">
        <f t="shared" si="742"/>
        <v>0.35054657629202796</v>
      </c>
      <c r="N362" s="74">
        <v>1088680.55</v>
      </c>
      <c r="O362" s="75">
        <v>1174.18</v>
      </c>
      <c r="P362" s="76">
        <f t="shared" si="743"/>
        <v>927.18369415251493</v>
      </c>
      <c r="Q362" s="77">
        <f t="shared" si="744"/>
        <v>0.19305033517455986</v>
      </c>
      <c r="R362" s="78">
        <f t="shared" si="745"/>
        <v>0.54621822876294801</v>
      </c>
      <c r="S362" s="74">
        <v>912518.54</v>
      </c>
      <c r="T362" s="75">
        <v>1160.7</v>
      </c>
      <c r="U362" s="76">
        <v>786.17949513224778</v>
      </c>
      <c r="V362" s="77">
        <v>0.29602094997669548</v>
      </c>
      <c r="W362" s="77">
        <v>1.2646237933243822</v>
      </c>
      <c r="X362" s="74">
        <v>704092.43</v>
      </c>
      <c r="Y362" s="75">
        <v>1218.1665555555553</v>
      </c>
      <c r="Z362" s="76">
        <v>577.99356482816313</v>
      </c>
      <c r="AA362" s="77">
        <v>0.74736665589017193</v>
      </c>
      <c r="AB362" s="77">
        <v>-0.21444147449079609</v>
      </c>
      <c r="AC362" s="74">
        <v>402944.87</v>
      </c>
      <c r="AD362" s="75">
        <v>1220.235000000001</v>
      </c>
      <c r="AE362" s="76">
        <v>330.21907255569596</v>
      </c>
      <c r="AF362" s="77">
        <v>-0.55043291981040354</v>
      </c>
      <c r="AG362" s="77">
        <v>-0.69756006866010511</v>
      </c>
      <c r="AH362" s="74">
        <v>896295.32</v>
      </c>
      <c r="AI362" s="75">
        <v>1221.0900000000001</v>
      </c>
      <c r="AJ362" s="76">
        <f t="shared" si="746"/>
        <v>734.01249703134067</v>
      </c>
      <c r="AK362" s="77">
        <f t="shared" si="747"/>
        <v>-0.32726406210092923</v>
      </c>
      <c r="AL362" s="78">
        <f t="shared" si="748"/>
        <v>-0.17671486536563183</v>
      </c>
      <c r="AM362" s="74">
        <v>1332313.72</v>
      </c>
      <c r="AN362" s="75">
        <v>1251.6588888888889</v>
      </c>
      <c r="AO362" s="76">
        <f t="shared" si="749"/>
        <v>1064.4383480412216</v>
      </c>
      <c r="AP362" s="77">
        <f t="shared" si="750"/>
        <v>0.22378646398088514</v>
      </c>
      <c r="AQ362" s="78">
        <f t="shared" si="751"/>
        <v>0.99206126233273273</v>
      </c>
      <c r="AR362" s="74">
        <v>1088681.53</v>
      </c>
      <c r="AS362" s="75">
        <v>1305.2</v>
      </c>
      <c r="AT362" s="79">
        <f t="shared" si="752"/>
        <v>834.11088722034935</v>
      </c>
      <c r="AU362" s="77">
        <f t="shared" si="753"/>
        <v>0.6277850106731101</v>
      </c>
      <c r="AV362" s="78">
        <f t="shared" si="754"/>
        <v>0.12044185493031857</v>
      </c>
      <c r="AW362" s="74">
        <v>668811.62</v>
      </c>
      <c r="AX362" s="75">
        <v>1323.67</v>
      </c>
      <c r="AY362" s="79">
        <f t="shared" si="755"/>
        <v>505.27066413834262</v>
      </c>
      <c r="AZ362" s="78">
        <f t="shared" si="756"/>
        <v>-0.311677004282647</v>
      </c>
      <c r="BA362" s="74">
        <v>971653.75</v>
      </c>
    </row>
    <row r="363" spans="1:58" s="82" customFormat="1">
      <c r="A363" s="80"/>
      <c r="B363" s="59"/>
      <c r="C363" s="59" t="s">
        <v>55</v>
      </c>
      <c r="D363" s="47">
        <f>SUM(D355:D362)</f>
        <v>46288037.530000001</v>
      </c>
      <c r="E363" s="54">
        <f>SUM(E355:E362)</f>
        <v>42041.22</v>
      </c>
      <c r="F363" s="49">
        <f t="shared" si="737"/>
        <v>1101.0155635350259</v>
      </c>
      <c r="G363" s="55">
        <f t="shared" si="738"/>
        <v>3.4007875349023685E-2</v>
      </c>
      <c r="H363" s="55">
        <f t="shared" si="739"/>
        <v>0.17582390923372296</v>
      </c>
      <c r="I363" s="47">
        <f>SUM(I355:I362)</f>
        <v>44765652.790000007</v>
      </c>
      <c r="J363" s="54">
        <f>SUM(J355:J362)</f>
        <v>40752.189999999995</v>
      </c>
      <c r="K363" s="49">
        <f t="shared" si="740"/>
        <v>1098.4845916256284</v>
      </c>
      <c r="L363" s="55">
        <f t="shared" si="741"/>
        <v>0.13715179281089135</v>
      </c>
      <c r="M363" s="55">
        <f t="shared" si="742"/>
        <v>0.22302649488942106</v>
      </c>
      <c r="N363" s="47">
        <f>SUM(N355:N362)</f>
        <v>39366470.749999993</v>
      </c>
      <c r="O363" s="54">
        <f>SUM(O355:O362)</f>
        <v>40372.32</v>
      </c>
      <c r="P363" s="49">
        <f t="shared" si="743"/>
        <v>975.08567132134078</v>
      </c>
      <c r="Q363" s="55">
        <f t="shared" si="744"/>
        <v>7.5517360673774792E-2</v>
      </c>
      <c r="R363" s="56">
        <f t="shared" si="745"/>
        <v>7.4254039162849672E-2</v>
      </c>
      <c r="S363" s="47">
        <f>SUM(S355:S362)</f>
        <v>36602357.329999998</v>
      </c>
      <c r="T363" s="54">
        <f>SUM(T355:T362)</f>
        <v>39542.28</v>
      </c>
      <c r="U363" s="49">
        <f t="shared" ref="U363" si="757">S363/T363</f>
        <v>925.65115946778985</v>
      </c>
      <c r="V363" s="55">
        <f t="shared" ref="V363" si="758">SUM(S363-X363)/ABS(X363)</f>
        <v>-1.174617497697751E-3</v>
      </c>
      <c r="W363" s="55">
        <f t="shared" ref="W363" si="759">SUM(S363-AC363)/ABS(AC363)</f>
        <v>0.15782287325380065</v>
      </c>
      <c r="X363" s="47">
        <f>SUM(X355:X362)</f>
        <v>36645401.659999996</v>
      </c>
      <c r="Y363" s="54">
        <f>SUM(Y355:Y362)</f>
        <v>39243.350444444441</v>
      </c>
      <c r="Z363" s="49">
        <f t="shared" ref="Z363" si="760">X363/Y363</f>
        <v>933.79900658272595</v>
      </c>
      <c r="AA363" s="55">
        <f t="shared" ref="AA363" si="761">SUM(X363-AC363)/ABS(AC363)</f>
        <v>0.15918447161722177</v>
      </c>
      <c r="AB363" s="55">
        <f t="shared" ref="AB363" si="762">SUM(X363-AH363)/ABS(AH363)</f>
        <v>0.23125225830843721</v>
      </c>
      <c r="AC363" s="47">
        <f>SUM(AC355:AC362)</f>
        <v>31613088.819999997</v>
      </c>
      <c r="AD363" s="54">
        <f>SUM(AD355:AD362)</f>
        <v>39538.443333333322</v>
      </c>
      <c r="AE363" s="49">
        <f t="shared" ref="AE363" si="763">AC363/AD363</f>
        <v>799.55319822488389</v>
      </c>
      <c r="AF363" s="55">
        <f t="shared" ref="AF363" si="764">SUM(AC363-AH363)/ABS(AH363)</f>
        <v>6.2171111204302944E-2</v>
      </c>
      <c r="AG363" s="55">
        <f t="shared" ref="AG363" si="765">SUM(AC363-AM363)/ABS(AM363)</f>
        <v>0.31711938030625936</v>
      </c>
      <c r="AH363" s="47">
        <f>SUM(AH355:AH362)</f>
        <v>29762708.18</v>
      </c>
      <c r="AI363" s="54">
        <f>SUM(AI355:AI362)</f>
        <v>39381.610000000015</v>
      </c>
      <c r="AJ363" s="49">
        <f t="shared" si="746"/>
        <v>755.75143271186698</v>
      </c>
      <c r="AK363" s="55">
        <f t="shared" si="747"/>
        <v>0.24002561019842919</v>
      </c>
      <c r="AL363" s="56">
        <f t="shared" si="748"/>
        <v>0.65910634247906219</v>
      </c>
      <c r="AM363" s="47">
        <f>SUM(AM355:AM362)</f>
        <v>24001688.300000001</v>
      </c>
      <c r="AN363" s="54">
        <f>SUM(AN355:AN362)</f>
        <v>39213.502222222225</v>
      </c>
      <c r="AO363" s="49">
        <f t="shared" si="749"/>
        <v>612.07714026619851</v>
      </c>
      <c r="AP363" s="55">
        <f t="shared" si="750"/>
        <v>0.33796135243817393</v>
      </c>
      <c r="AQ363" s="56">
        <f t="shared" si="751"/>
        <v>0.40185512499225751</v>
      </c>
      <c r="AR363" s="47">
        <f>SUM(AR355:AR362)</f>
        <v>17938999.700000003</v>
      </c>
      <c r="AS363" s="54">
        <f>SUM(AS355:AS362)</f>
        <v>38985.78</v>
      </c>
      <c r="AT363" s="81">
        <f t="shared" si="752"/>
        <v>460.14212618036635</v>
      </c>
      <c r="AU363" s="55">
        <f t="shared" si="753"/>
        <v>4.7754572609776488E-2</v>
      </c>
      <c r="AV363" s="56">
        <f t="shared" si="754"/>
        <v>-0.11379008731320675</v>
      </c>
      <c r="AW363" s="47">
        <f>SUM(AW355:AW362)</f>
        <v>17121375.719999999</v>
      </c>
      <c r="AX363" s="54">
        <f>SUM(AX355:AX362)</f>
        <v>38402.659999999996</v>
      </c>
      <c r="AY363" s="81">
        <f>AW363/AX363</f>
        <v>445.83827578610442</v>
      </c>
      <c r="AZ363" s="56">
        <f t="shared" si="756"/>
        <v>-0.15418177514663883</v>
      </c>
      <c r="BA363" s="47">
        <f>SUM(BA355:BA362)</f>
        <v>20242382.129999999</v>
      </c>
    </row>
    <row r="364" spans="1:58" ht="4.5" customHeight="1">
      <c r="A364" s="62"/>
      <c r="C364" s="63"/>
      <c r="D364" s="64"/>
      <c r="E364" s="65"/>
      <c r="F364" s="66"/>
      <c r="G364" s="65"/>
      <c r="H364" s="65"/>
      <c r="I364" s="64"/>
      <c r="J364" s="65"/>
      <c r="K364" s="66"/>
      <c r="L364" s="65"/>
      <c r="M364" s="65"/>
      <c r="N364" s="64"/>
      <c r="O364" s="65"/>
      <c r="P364" s="66"/>
      <c r="Q364" s="65"/>
      <c r="R364" s="67"/>
      <c r="S364" s="64"/>
      <c r="T364" s="65"/>
      <c r="U364" s="66"/>
      <c r="V364" s="65"/>
      <c r="W364" s="65"/>
      <c r="X364" s="64"/>
      <c r="Y364" s="65"/>
      <c r="Z364" s="66"/>
      <c r="AA364" s="65"/>
      <c r="AB364" s="65"/>
      <c r="AC364" s="64"/>
      <c r="AD364" s="65"/>
      <c r="AE364" s="66"/>
      <c r="AF364" s="65"/>
      <c r="AG364" s="65"/>
      <c r="AH364" s="64"/>
      <c r="AI364" s="65"/>
      <c r="AJ364" s="66"/>
      <c r="AK364" s="65"/>
      <c r="AL364" s="67"/>
      <c r="AM364" s="64"/>
      <c r="AN364" s="65"/>
      <c r="AO364" s="66"/>
      <c r="AP364" s="65"/>
      <c r="AQ364" s="67"/>
      <c r="AR364" s="64"/>
      <c r="AS364" s="65"/>
      <c r="AT364" s="66"/>
      <c r="AU364" s="65"/>
      <c r="AV364" s="67"/>
      <c r="AW364" s="64"/>
      <c r="AX364" s="65"/>
      <c r="AY364" s="66"/>
      <c r="AZ364" s="68"/>
      <c r="BA364" s="64"/>
    </row>
    <row r="365" spans="1:58" ht="12.75">
      <c r="A365" s="80" t="s">
        <v>588</v>
      </c>
      <c r="B365" s="73"/>
      <c r="D365" s="83"/>
      <c r="E365" s="84"/>
      <c r="F365" s="85"/>
      <c r="G365" s="84"/>
      <c r="H365" s="84"/>
      <c r="I365" s="83"/>
      <c r="J365" s="84"/>
      <c r="K365" s="85"/>
      <c r="L365" s="84"/>
      <c r="M365" s="84"/>
      <c r="N365" s="83"/>
      <c r="O365" s="84"/>
      <c r="P365" s="85"/>
      <c r="Q365" s="84"/>
      <c r="R365" s="86"/>
      <c r="S365" s="83"/>
      <c r="T365" s="84"/>
      <c r="U365" s="85"/>
      <c r="V365" s="84"/>
      <c r="W365" s="84"/>
      <c r="X365" s="83"/>
      <c r="Y365" s="84"/>
      <c r="Z365" s="85"/>
      <c r="AA365" s="84"/>
      <c r="AB365" s="84"/>
      <c r="AC365" s="83"/>
      <c r="AD365" s="84"/>
      <c r="AE365" s="85"/>
      <c r="AF365" s="84"/>
      <c r="AG365" s="84"/>
      <c r="AH365" s="83"/>
      <c r="AI365" s="84"/>
      <c r="AJ365" s="85"/>
      <c r="AK365" s="84"/>
      <c r="AL365" s="86"/>
      <c r="AM365" s="83"/>
      <c r="AN365" s="84"/>
      <c r="AO365" s="85"/>
      <c r="AP365" s="84"/>
      <c r="AQ365" s="86"/>
      <c r="AR365" s="83"/>
      <c r="AS365" s="84"/>
      <c r="AT365" s="85"/>
      <c r="AU365" s="84"/>
      <c r="AV365" s="86"/>
      <c r="AW365" s="83"/>
      <c r="AX365" s="84"/>
      <c r="AY365" s="85"/>
      <c r="AZ365" s="87"/>
      <c r="BA365" s="83"/>
      <c r="BB365" s="84"/>
      <c r="BC365" s="84"/>
      <c r="BD365" s="84"/>
    </row>
    <row r="366" spans="1:58">
      <c r="A366" s="62"/>
      <c r="B366" s="73" t="s">
        <v>589</v>
      </c>
      <c r="C366" s="73" t="s">
        <v>590</v>
      </c>
      <c r="D366" s="74">
        <v>1124307.1100000001</v>
      </c>
      <c r="E366" s="75">
        <v>454.50999999999993</v>
      </c>
      <c r="F366" s="76">
        <f>D366/E366</f>
        <v>2473.6685881498761</v>
      </c>
      <c r="G366" s="77">
        <f>SUM(D366-I366)/ABS(I366)</f>
        <v>0.3012532437377396</v>
      </c>
      <c r="H366" s="77">
        <f>SUM(D366-N366)/ABS(N366)</f>
        <v>0.99091394271796296</v>
      </c>
      <c r="I366" s="74">
        <v>864018.68</v>
      </c>
      <c r="J366" s="75">
        <v>457.75</v>
      </c>
      <c r="K366" s="76">
        <f>I366/J366</f>
        <v>1887.5339814309123</v>
      </c>
      <c r="L366" s="77">
        <f>SUM(I366-N366)/ABS(N366)</f>
        <v>0.5299972947611884</v>
      </c>
      <c r="M366" s="77">
        <f>SUM(I366-S366)/ABS(S366)</f>
        <v>0.31992860746066493</v>
      </c>
      <c r="N366" s="74">
        <v>564719.09</v>
      </c>
      <c r="O366" s="75">
        <v>404.68</v>
      </c>
      <c r="P366" s="76">
        <f>N366/O366</f>
        <v>1395.4707176040326</v>
      </c>
      <c r="Q366" s="77">
        <f>SUM(N366-S366)/ABS(S366)</f>
        <v>-0.13730003838556612</v>
      </c>
      <c r="R366" s="78">
        <f>SUM(N366-X366)/ABS(X366)</f>
        <v>-0.23311373044097022</v>
      </c>
      <c r="S366" s="74">
        <v>654595.01</v>
      </c>
      <c r="T366" s="75">
        <v>413.21999999999997</v>
      </c>
      <c r="U366" s="76">
        <v>1584.1319636029234</v>
      </c>
      <c r="V366" s="77">
        <v>-0.11106258991376432</v>
      </c>
      <c r="W366" s="77">
        <v>-0.18555640079226832</v>
      </c>
      <c r="X366" s="74">
        <v>736379.19</v>
      </c>
      <c r="Y366" s="75">
        <v>443.69222222222214</v>
      </c>
      <c r="Z366" s="76">
        <v>1659.6621556985199</v>
      </c>
      <c r="AA366" s="77">
        <v>-8.380096284987866E-2</v>
      </c>
      <c r="AB366" s="77">
        <v>-5.7281183293541704E-2</v>
      </c>
      <c r="AC366" s="74">
        <v>803732.77</v>
      </c>
      <c r="AD366" s="75">
        <v>457.62333333333379</v>
      </c>
      <c r="AE366" s="76">
        <v>1756.3194694326467</v>
      </c>
      <c r="AF366" s="77">
        <v>2.8945434868418916E-2</v>
      </c>
      <c r="AG366" s="77">
        <v>0.32638345213583103</v>
      </c>
      <c r="AH366" s="74">
        <v>781122.83</v>
      </c>
      <c r="AI366" s="75">
        <v>450.64</v>
      </c>
      <c r="AJ366" s="76">
        <f>AH366/AI366</f>
        <v>1733.3632833303745</v>
      </c>
      <c r="AK366" s="77">
        <f>SUM(AH366-AM366)/ABS(AM366)</f>
        <v>0.28907073901877833</v>
      </c>
      <c r="AL366" s="78">
        <f>SUM(AH366-AR366)/ABS(AR366)</f>
        <v>0.52515942585312747</v>
      </c>
      <c r="AM366" s="74">
        <v>605958.07999999996</v>
      </c>
      <c r="AN366" s="75">
        <v>459.74444444444435</v>
      </c>
      <c r="AO366" s="76">
        <f>AM366/AN366</f>
        <v>1318.0324141431231</v>
      </c>
      <c r="AP366" s="77">
        <f>SUM(AM366-AR366)/ABS(AR366)</f>
        <v>0.18314641678551816</v>
      </c>
      <c r="AQ366" s="78">
        <f>SUM(AM366-AW366)/ABS(AW366)</f>
        <v>-7.2301211015430758E-2</v>
      </c>
      <c r="AR366" s="74">
        <v>512158.15</v>
      </c>
      <c r="AS366" s="75">
        <v>478.14000000000004</v>
      </c>
      <c r="AT366" s="79">
        <f>AR366/AS366</f>
        <v>1071.1468398377044</v>
      </c>
      <c r="AU366" s="77">
        <f>SUM(AR366-AW366)/ABS(AW366)</f>
        <v>-0.21590533866042777</v>
      </c>
      <c r="AV366" s="78">
        <f>SUM(AR366-BA366)/ABS(BA366)</f>
        <v>0.13332673757921104</v>
      </c>
      <c r="AW366" s="74">
        <v>653184.07999999996</v>
      </c>
      <c r="AX366" s="75">
        <v>471.58</v>
      </c>
      <c r="AY366" s="79">
        <f>AW366/AX366</f>
        <v>1385.0970779083082</v>
      </c>
      <c r="AZ366" s="78">
        <f>SUM(AW366-BA366)/ABS(BA366)</f>
        <v>0.44539529913773374</v>
      </c>
      <c r="BA366" s="74">
        <v>451906.88</v>
      </c>
    </row>
    <row r="367" spans="1:58" s="82" customFormat="1">
      <c r="A367" s="80"/>
      <c r="B367" s="59"/>
      <c r="C367" s="59" t="s">
        <v>55</v>
      </c>
      <c r="D367" s="47">
        <f>SUM(D366)</f>
        <v>1124307.1100000001</v>
      </c>
      <c r="E367" s="54">
        <f>E366</f>
        <v>454.50999999999993</v>
      </c>
      <c r="F367" s="49">
        <f>D367/E367</f>
        <v>2473.6685881498761</v>
      </c>
      <c r="G367" s="55">
        <f>SUM(D367-I367)/ABS(I367)</f>
        <v>0.3012532437377396</v>
      </c>
      <c r="H367" s="55">
        <f>SUM(D367-N367)/ABS(N367)</f>
        <v>0.99091394271796296</v>
      </c>
      <c r="I367" s="47">
        <f>SUM(I366)</f>
        <v>864018.68</v>
      </c>
      <c r="J367" s="54">
        <f>J366</f>
        <v>457.75</v>
      </c>
      <c r="K367" s="49">
        <f>I367/J367</f>
        <v>1887.5339814309123</v>
      </c>
      <c r="L367" s="55">
        <f>SUM(I367-N367)/ABS(N367)</f>
        <v>0.5299972947611884</v>
      </c>
      <c r="M367" s="55">
        <f>SUM(I367-S367)/ABS(S367)</f>
        <v>0.31992860746066493</v>
      </c>
      <c r="N367" s="47">
        <f>SUM(N366)</f>
        <v>564719.09</v>
      </c>
      <c r="O367" s="54">
        <f>O366</f>
        <v>404.68</v>
      </c>
      <c r="P367" s="49">
        <f>N367/O367</f>
        <v>1395.4707176040326</v>
      </c>
      <c r="Q367" s="55">
        <f>SUM(N367-S367)/ABS(S367)</f>
        <v>-0.13730003838556612</v>
      </c>
      <c r="R367" s="56">
        <f>SUM(N367-X367)/ABS(X367)</f>
        <v>-0.23311373044097022</v>
      </c>
      <c r="S367" s="47">
        <f>SUM(S366)</f>
        <v>654595.01</v>
      </c>
      <c r="T367" s="54">
        <f>T366</f>
        <v>413.21999999999997</v>
      </c>
      <c r="U367" s="49">
        <f>S367/T367</f>
        <v>1584.1319636029234</v>
      </c>
      <c r="V367" s="55">
        <f>SUM(S367-X367)/ABS(X367)</f>
        <v>-0.11106258991376432</v>
      </c>
      <c r="W367" s="55">
        <f>SUM(S367-AC367)/ABS(AC367)</f>
        <v>-0.18555640079226832</v>
      </c>
      <c r="X367" s="47">
        <f>SUM(X366)</f>
        <v>736379.19</v>
      </c>
      <c r="Y367" s="54">
        <f>Y366</f>
        <v>443.69222222222214</v>
      </c>
      <c r="Z367" s="49">
        <f>X367/Y367</f>
        <v>1659.6621556985199</v>
      </c>
      <c r="AA367" s="55">
        <f>SUM(X367-AC367)/ABS(AC367)</f>
        <v>-8.380096284987866E-2</v>
      </c>
      <c r="AB367" s="55">
        <f>SUM(X367-AH367)/ABS(AH367)</f>
        <v>-5.7281183293541704E-2</v>
      </c>
      <c r="AC367" s="47">
        <f>SUM(AC366)</f>
        <v>803732.77</v>
      </c>
      <c r="AD367" s="54">
        <f>AD366</f>
        <v>457.62333333333379</v>
      </c>
      <c r="AE367" s="49">
        <f>AC367/AD367</f>
        <v>1756.3194694326467</v>
      </c>
      <c r="AF367" s="55">
        <f>SUM(AC367-AH367)/ABS(AH367)</f>
        <v>2.8945434868418916E-2</v>
      </c>
      <c r="AG367" s="55">
        <f>SUM(AC367-AM367)/ABS(AM367)</f>
        <v>0.32638345213583103</v>
      </c>
      <c r="AH367" s="47">
        <f>SUM(AH366)</f>
        <v>781122.83</v>
      </c>
      <c r="AI367" s="54">
        <f>AI366</f>
        <v>450.64</v>
      </c>
      <c r="AJ367" s="49">
        <f>AH367/AI367</f>
        <v>1733.3632833303745</v>
      </c>
      <c r="AK367" s="55">
        <f>SUM(AH367-AM367)/ABS(AM367)</f>
        <v>0.28907073901877833</v>
      </c>
      <c r="AL367" s="56">
        <f>SUM(AH367-AR367)/ABS(AR367)</f>
        <v>0.52515942585312747</v>
      </c>
      <c r="AM367" s="47">
        <f>SUM(AM366)</f>
        <v>605958.07999999996</v>
      </c>
      <c r="AN367" s="54">
        <f>AN366</f>
        <v>459.74444444444435</v>
      </c>
      <c r="AO367" s="49">
        <f>AM367/AN367</f>
        <v>1318.0324141431231</v>
      </c>
      <c r="AP367" s="55">
        <f>SUM(AM367-AR367)/ABS(AR367)</f>
        <v>0.18314641678551816</v>
      </c>
      <c r="AQ367" s="56">
        <f>SUM(AM367-AW367)/ABS(AW367)</f>
        <v>-7.2301211015430758E-2</v>
      </c>
      <c r="AR367" s="47">
        <f>SUM(AR366)</f>
        <v>512158.15</v>
      </c>
      <c r="AS367" s="54">
        <f>AS366</f>
        <v>478.14000000000004</v>
      </c>
      <c r="AT367" s="81">
        <f>AR367/AS367</f>
        <v>1071.1468398377044</v>
      </c>
      <c r="AU367" s="55">
        <f>SUM(AR367-AW367)/ABS(AW367)</f>
        <v>-0.21590533866042777</v>
      </c>
      <c r="AV367" s="56">
        <f>SUM(AR367-BA367)/ABS(BA367)</f>
        <v>0.13332673757921104</v>
      </c>
      <c r="AW367" s="47">
        <f>SUM(AW366)</f>
        <v>653184.07999999996</v>
      </c>
      <c r="AX367" s="54">
        <f>AX366</f>
        <v>471.58</v>
      </c>
      <c r="AY367" s="81">
        <f>AW367/AX367</f>
        <v>1385.0970779083082</v>
      </c>
      <c r="AZ367" s="56">
        <f>SUM(AW367-BA367)/ABS(BA367)</f>
        <v>0.44539529913773374</v>
      </c>
      <c r="BA367" s="47">
        <f>SUM(BA366)</f>
        <v>451906.88</v>
      </c>
    </row>
    <row r="368" spans="1:58" ht="4.5" customHeight="1">
      <c r="A368" s="62"/>
      <c r="C368" s="63"/>
      <c r="D368" s="64"/>
      <c r="E368" s="65"/>
      <c r="F368" s="66"/>
      <c r="G368" s="65"/>
      <c r="H368" s="65"/>
      <c r="I368" s="64"/>
      <c r="J368" s="65"/>
      <c r="K368" s="66"/>
      <c r="L368" s="65"/>
      <c r="M368" s="65"/>
      <c r="N368" s="64"/>
      <c r="O368" s="65"/>
      <c r="P368" s="66"/>
      <c r="Q368" s="65"/>
      <c r="R368" s="67"/>
      <c r="S368" s="64"/>
      <c r="T368" s="65"/>
      <c r="U368" s="66"/>
      <c r="V368" s="65"/>
      <c r="W368" s="65"/>
      <c r="X368" s="64"/>
      <c r="Y368" s="65"/>
      <c r="Z368" s="66"/>
      <c r="AA368" s="65"/>
      <c r="AB368" s="65"/>
      <c r="AC368" s="64"/>
      <c r="AD368" s="65"/>
      <c r="AE368" s="66"/>
      <c r="AF368" s="65"/>
      <c r="AG368" s="65"/>
      <c r="AH368" s="64"/>
      <c r="AI368" s="65"/>
      <c r="AJ368" s="66"/>
      <c r="AK368" s="65"/>
      <c r="AL368" s="67"/>
      <c r="AM368" s="64"/>
      <c r="AN368" s="65"/>
      <c r="AO368" s="66"/>
      <c r="AP368" s="65"/>
      <c r="AQ368" s="67"/>
      <c r="AR368" s="64"/>
      <c r="AS368" s="65"/>
      <c r="AT368" s="66"/>
      <c r="AU368" s="65"/>
      <c r="AV368" s="67"/>
      <c r="AW368" s="64"/>
      <c r="AX368" s="65"/>
      <c r="AY368" s="66"/>
      <c r="AZ368" s="68"/>
      <c r="BA368" s="64"/>
    </row>
    <row r="369" spans="1:55" ht="12.75">
      <c r="A369" s="80" t="s">
        <v>591</v>
      </c>
      <c r="B369" s="73"/>
      <c r="D369" s="83"/>
      <c r="E369" s="84"/>
      <c r="F369" s="85"/>
      <c r="G369" s="84"/>
      <c r="H369" s="84"/>
      <c r="I369" s="83"/>
      <c r="J369" s="84"/>
      <c r="K369" s="85"/>
      <c r="L369" s="84"/>
      <c r="M369" s="84"/>
      <c r="N369" s="83"/>
      <c r="O369" s="84"/>
      <c r="P369" s="85"/>
      <c r="Q369" s="84"/>
      <c r="R369" s="86"/>
      <c r="S369" s="83"/>
      <c r="T369" s="84"/>
      <c r="U369" s="85"/>
      <c r="V369" s="84"/>
      <c r="W369" s="84"/>
      <c r="X369" s="83"/>
      <c r="Y369" s="84"/>
      <c r="Z369" s="85"/>
      <c r="AA369" s="84"/>
      <c r="AB369" s="84"/>
      <c r="AC369" s="83"/>
      <c r="AD369" s="84"/>
      <c r="AE369" s="85"/>
      <c r="AF369" s="84"/>
      <c r="AG369" s="84"/>
      <c r="AH369" s="83"/>
      <c r="AI369" s="84"/>
      <c r="AJ369" s="85"/>
      <c r="AK369" s="84"/>
      <c r="AL369" s="86"/>
      <c r="AM369" s="83"/>
      <c r="AN369" s="84"/>
      <c r="AO369" s="85"/>
      <c r="AP369" s="84"/>
      <c r="AQ369" s="86"/>
      <c r="AR369" s="83"/>
      <c r="AS369" s="84"/>
      <c r="AT369" s="85"/>
      <c r="AU369" s="84"/>
      <c r="AV369" s="86"/>
      <c r="AW369" s="83"/>
      <c r="AX369" s="84"/>
      <c r="AY369" s="85"/>
      <c r="AZ369" s="87"/>
      <c r="BA369" s="83"/>
      <c r="BB369" s="84"/>
      <c r="BC369" s="84"/>
    </row>
    <row r="370" spans="1:55">
      <c r="A370" s="62"/>
      <c r="B370" s="73" t="s">
        <v>592</v>
      </c>
      <c r="C370" s="73" t="s">
        <v>593</v>
      </c>
      <c r="D370" s="74">
        <v>224649.29</v>
      </c>
      <c r="E370" s="75">
        <v>28</v>
      </c>
      <c r="F370" s="76">
        <f t="shared" ref="F370:F377" si="766">D370/E370</f>
        <v>8023.1889285714287</v>
      </c>
      <c r="G370" s="77">
        <f t="shared" ref="G370:G377" si="767">SUM(D370-I370)/ABS(I370)</f>
        <v>9.1888663263048106E-2</v>
      </c>
      <c r="H370" s="77">
        <f t="shared" ref="H370:H377" si="768">SUM(D370-N370)/ABS(N370)</f>
        <v>0.21620527596009612</v>
      </c>
      <c r="I370" s="74">
        <v>205743.77</v>
      </c>
      <c r="J370" s="75">
        <v>22.9</v>
      </c>
      <c r="K370" s="76">
        <f t="shared" ref="K370:K377" si="769">I370/J370</f>
        <v>8984.4441048034932</v>
      </c>
      <c r="L370" s="77">
        <f t="shared" ref="L370:L377" si="770">SUM(I370-N370)/ABS(N370)</f>
        <v>0.11385466016794678</v>
      </c>
      <c r="M370" s="77">
        <f t="shared" ref="M370:M377" si="771">SUM(I370-S370)/ABS(S370)</f>
        <v>0.25086960108788514</v>
      </c>
      <c r="N370" s="74">
        <v>184713.3</v>
      </c>
      <c r="O370" s="75">
        <v>27.6</v>
      </c>
      <c r="P370" s="76">
        <f t="shared" ref="P370:P377" si="772">N370/O370</f>
        <v>6692.510869565217</v>
      </c>
      <c r="Q370" s="77">
        <f t="shared" ref="Q370:Q377" si="773">SUM(N370-S370)/ABS(S370)</f>
        <v>0.12300971196662167</v>
      </c>
      <c r="R370" s="78">
        <f t="shared" ref="R370:R377" si="774">SUM(N370-X370)/ABS(X370)</f>
        <v>6.5820495746834073E-2</v>
      </c>
      <c r="S370" s="74">
        <v>164480.59</v>
      </c>
      <c r="T370" s="75">
        <v>32</v>
      </c>
      <c r="U370" s="76">
        <v>5140.0184374999999</v>
      </c>
      <c r="V370" s="77">
        <v>-5.0924952482946456E-2</v>
      </c>
      <c r="W370" s="77">
        <v>4.2099582369699892E-2</v>
      </c>
      <c r="X370" s="74">
        <v>173306.2</v>
      </c>
      <c r="Y370" s="75">
        <v>24.339999999999996</v>
      </c>
      <c r="Z370" s="76">
        <v>7120.2218570254736</v>
      </c>
      <c r="AA370" s="77">
        <v>9.8015994726670788E-2</v>
      </c>
      <c r="AB370" s="77">
        <v>-0.20516968859543233</v>
      </c>
      <c r="AC370" s="74">
        <v>157835.76999999999</v>
      </c>
      <c r="AD370" s="75">
        <v>26.638888888888889</v>
      </c>
      <c r="AE370" s="76">
        <v>5925.013263816475</v>
      </c>
      <c r="AF370" s="77">
        <v>-0.27613147234628799</v>
      </c>
      <c r="AG370" s="77">
        <v>0.19509674644666103</v>
      </c>
      <c r="AH370" s="74">
        <v>218041.76</v>
      </c>
      <c r="AI370" s="75">
        <v>26.23</v>
      </c>
      <c r="AJ370" s="76">
        <f t="shared" ref="AJ370:AJ377" si="775">AH370/AI370</f>
        <v>8312.6862371330535</v>
      </c>
      <c r="AK370" s="77">
        <f t="shared" ref="AK370:AK377" si="776">SUM(AH370-AM370)/ABS(AM370)</f>
        <v>0.65096288354346887</v>
      </c>
      <c r="AL370" s="78">
        <f t="shared" ref="AL370:AL377" si="777">SUM(AH370-AR370)/ABS(AR370)</f>
        <v>0.84746238634563131</v>
      </c>
      <c r="AM370" s="74">
        <v>132069.45000000001</v>
      </c>
      <c r="AN370" s="75">
        <v>21.07</v>
      </c>
      <c r="AO370" s="76">
        <f t="shared" ref="AO370:AO377" si="778">AM370/AN370</f>
        <v>6268.1276696725208</v>
      </c>
      <c r="AP370" s="77">
        <f t="shared" ref="AP370:AP377" si="779">SUM(AM370-AR370)/ABS(AR370)</f>
        <v>0.11902115108754878</v>
      </c>
      <c r="AQ370" s="78">
        <f t="shared" ref="AQ370:AQ377" si="780">SUM(AM370-AW370)/ABS(AW370)</f>
        <v>0.51564163137289132</v>
      </c>
      <c r="AR370" s="74">
        <v>118022.3</v>
      </c>
      <c r="AS370" s="75">
        <v>21</v>
      </c>
      <c r="AT370" s="79">
        <f t="shared" ref="AT370:AT377" si="781">AR370/AS370</f>
        <v>5620.109523809524</v>
      </c>
      <c r="AU370" s="77">
        <f t="shared" ref="AU370:AU377" si="782">SUM(AR370-AW370)/ABS(AW370)</f>
        <v>0.35443519534896811</v>
      </c>
      <c r="AV370" s="78">
        <f t="shared" ref="AV370:AV377" si="783">SUM(AR370-BA370)/ABS(BA370)</f>
        <v>2.5692580430734098</v>
      </c>
      <c r="AW370" s="74">
        <v>87137.65</v>
      </c>
      <c r="AX370" s="75">
        <v>23.83</v>
      </c>
      <c r="AY370" s="79">
        <f t="shared" ref="AY370:AY376" si="784">AW370/AX370</f>
        <v>3656.636592530424</v>
      </c>
      <c r="AZ370" s="78">
        <f t="shared" ref="AZ370:AZ377" si="785">SUM(AW370-BA370)/ABS(BA370)</f>
        <v>1.6352372231096639</v>
      </c>
      <c r="BA370" s="74">
        <v>33066.339999999997</v>
      </c>
    </row>
    <row r="371" spans="1:55">
      <c r="A371" s="62"/>
      <c r="B371" s="73" t="s">
        <v>594</v>
      </c>
      <c r="C371" s="73" t="s">
        <v>595</v>
      </c>
      <c r="D371" s="74">
        <v>7919759.8399999999</v>
      </c>
      <c r="E371" s="75">
        <v>5956.94</v>
      </c>
      <c r="F371" s="76">
        <f t="shared" si="766"/>
        <v>1329.5013614372481</v>
      </c>
      <c r="G371" s="77">
        <f t="shared" si="767"/>
        <v>4.7861190784127421E-2</v>
      </c>
      <c r="H371" s="77">
        <f t="shared" si="768"/>
        <v>0.17352367737533519</v>
      </c>
      <c r="I371" s="74">
        <v>7558023.8200000003</v>
      </c>
      <c r="J371" s="75">
        <v>6003.48</v>
      </c>
      <c r="K371" s="76">
        <f t="shared" si="769"/>
        <v>1258.940451204968</v>
      </c>
      <c r="L371" s="77">
        <f t="shared" si="770"/>
        <v>0.11992283681884715</v>
      </c>
      <c r="M371" s="77">
        <f t="shared" si="771"/>
        <v>9.0225421354281118E-2</v>
      </c>
      <c r="N371" s="74">
        <v>6748700.5099999998</v>
      </c>
      <c r="O371" s="75">
        <v>6161.05</v>
      </c>
      <c r="P371" s="76">
        <f t="shared" si="772"/>
        <v>1095.3815518458703</v>
      </c>
      <c r="Q371" s="77">
        <f t="shared" si="773"/>
        <v>-2.651737645507958E-2</v>
      </c>
      <c r="R371" s="78">
        <f t="shared" si="774"/>
        <v>-2.5552839314963383E-2</v>
      </c>
      <c r="S371" s="74">
        <v>6932533.0999999996</v>
      </c>
      <c r="T371" s="75">
        <v>6111.9100000000008</v>
      </c>
      <c r="U371" s="76">
        <v>1134.2662277422278</v>
      </c>
      <c r="V371" s="77">
        <v>9.9081084426946788E-4</v>
      </c>
      <c r="W371" s="77">
        <v>-0.10969370802428147</v>
      </c>
      <c r="X371" s="74">
        <v>6925671.0700000003</v>
      </c>
      <c r="Y371" s="75">
        <v>6119.5693333333338</v>
      </c>
      <c r="Z371" s="76">
        <v>1131.7252395974706</v>
      </c>
      <c r="AA371" s="77">
        <v>-0.11057495999907918</v>
      </c>
      <c r="AB371" s="77">
        <v>-0.12666702306968938</v>
      </c>
      <c r="AC371" s="74">
        <v>7786683.2599999998</v>
      </c>
      <c r="AD371" s="75">
        <v>6205.0961111111155</v>
      </c>
      <c r="AE371" s="76">
        <v>1254.8851976775711</v>
      </c>
      <c r="AF371" s="77">
        <v>-1.8092658005888319E-2</v>
      </c>
      <c r="AG371" s="77">
        <v>0.30913669541751687</v>
      </c>
      <c r="AH371" s="74">
        <v>7930160.9500000002</v>
      </c>
      <c r="AI371" s="75">
        <v>6054.4899999999989</v>
      </c>
      <c r="AJ371" s="76">
        <f t="shared" si="775"/>
        <v>1309.7983397445535</v>
      </c>
      <c r="AK371" s="77">
        <f t="shared" si="776"/>
        <v>0.33325889259453928</v>
      </c>
      <c r="AL371" s="78">
        <f t="shared" si="777"/>
        <v>0.79034101951620606</v>
      </c>
      <c r="AM371" s="74">
        <v>5947952.79</v>
      </c>
      <c r="AN371" s="75">
        <v>5933.6644444444446</v>
      </c>
      <c r="AO371" s="76">
        <f t="shared" si="778"/>
        <v>1002.4080137475474</v>
      </c>
      <c r="AP371" s="77">
        <f t="shared" si="779"/>
        <v>0.34283073562118083</v>
      </c>
      <c r="AQ371" s="78">
        <f t="shared" si="780"/>
        <v>0.41684246979469991</v>
      </c>
      <c r="AR371" s="74">
        <v>4429413.6500000004</v>
      </c>
      <c r="AS371" s="75">
        <v>5844.26</v>
      </c>
      <c r="AT371" s="79">
        <f t="shared" si="781"/>
        <v>757.90838361058547</v>
      </c>
      <c r="AU371" s="77">
        <f t="shared" si="782"/>
        <v>5.511620505117644E-2</v>
      </c>
      <c r="AV371" s="78">
        <f t="shared" si="783"/>
        <v>0.70937664488982455</v>
      </c>
      <c r="AW371" s="74">
        <v>4198033.95</v>
      </c>
      <c r="AX371" s="75">
        <v>5829.02</v>
      </c>
      <c r="AY371" s="79">
        <f t="shared" si="784"/>
        <v>720.19549598388744</v>
      </c>
      <c r="AZ371" s="78">
        <f t="shared" si="785"/>
        <v>0.62008377532872261</v>
      </c>
      <c r="BA371" s="74">
        <v>2591244.98</v>
      </c>
    </row>
    <row r="372" spans="1:55">
      <c r="A372" s="62"/>
      <c r="B372" s="73" t="s">
        <v>596</v>
      </c>
      <c r="C372" s="73" t="s">
        <v>597</v>
      </c>
      <c r="D372" s="74">
        <v>2991230.3</v>
      </c>
      <c r="E372" s="75">
        <v>1219.03</v>
      </c>
      <c r="F372" s="76">
        <f t="shared" si="766"/>
        <v>2453.7790702443745</v>
      </c>
      <c r="G372" s="77">
        <f t="shared" si="767"/>
        <v>0.18129883557585044</v>
      </c>
      <c r="H372" s="77">
        <f t="shared" si="768"/>
        <v>0.56066842158692887</v>
      </c>
      <c r="I372" s="74">
        <v>2532153.77</v>
      </c>
      <c r="J372" s="75">
        <v>1006.9699999999998</v>
      </c>
      <c r="K372" s="76">
        <f t="shared" si="769"/>
        <v>2514.6268210572316</v>
      </c>
      <c r="L372" s="77">
        <f t="shared" si="770"/>
        <v>0.32114616097640208</v>
      </c>
      <c r="M372" s="77">
        <f t="shared" si="771"/>
        <v>0.86892960073777203</v>
      </c>
      <c r="N372" s="74">
        <v>1916634.09</v>
      </c>
      <c r="O372" s="75">
        <v>845.51</v>
      </c>
      <c r="P372" s="76">
        <f t="shared" si="772"/>
        <v>2266.837872999728</v>
      </c>
      <c r="Q372" s="77">
        <f t="shared" si="773"/>
        <v>0.41462743180249406</v>
      </c>
      <c r="R372" s="78">
        <f t="shared" si="774"/>
        <v>1.114407546890809</v>
      </c>
      <c r="S372" s="74">
        <v>1354868.46</v>
      </c>
      <c r="T372" s="75">
        <v>748.81999999999994</v>
      </c>
      <c r="U372" s="76">
        <v>1809.3379717422079</v>
      </c>
      <c r="V372" s="77">
        <v>0.49467449828586108</v>
      </c>
      <c r="W372" s="77">
        <v>0.95103073888876954</v>
      </c>
      <c r="X372" s="74">
        <v>906463.89</v>
      </c>
      <c r="Y372" s="75">
        <v>748.84299999999996</v>
      </c>
      <c r="Z372" s="76">
        <v>1210.4858962426038</v>
      </c>
      <c r="AA372" s="77">
        <v>0.30532148713734791</v>
      </c>
      <c r="AB372" s="77">
        <v>0.22154729513522481</v>
      </c>
      <c r="AC372" s="74">
        <v>694437.27</v>
      </c>
      <c r="AD372" s="75">
        <v>731.59722222222217</v>
      </c>
      <c r="AE372" s="76">
        <v>949.20708951115341</v>
      </c>
      <c r="AF372" s="77">
        <v>-6.4178972634431342E-2</v>
      </c>
      <c r="AG372" s="77">
        <v>-0.11548030567329443</v>
      </c>
      <c r="AH372" s="74">
        <v>742062.05</v>
      </c>
      <c r="AI372" s="75">
        <v>709.70999999999992</v>
      </c>
      <c r="AJ372" s="76">
        <f t="shared" si="775"/>
        <v>1045.5848867847433</v>
      </c>
      <c r="AK372" s="77">
        <f t="shared" si="776"/>
        <v>-5.4819598554310699E-2</v>
      </c>
      <c r="AL372" s="78">
        <f t="shared" si="777"/>
        <v>7.2826511264596688E-2</v>
      </c>
      <c r="AM372" s="74">
        <v>785100.97</v>
      </c>
      <c r="AN372" s="75">
        <v>709.56</v>
      </c>
      <c r="AO372" s="76">
        <f t="shared" si="778"/>
        <v>1106.4617086645246</v>
      </c>
      <c r="AP372" s="77">
        <f t="shared" si="779"/>
        <v>0.13504946740714027</v>
      </c>
      <c r="AQ372" s="78">
        <f t="shared" si="780"/>
        <v>1.0375451553420585</v>
      </c>
      <c r="AR372" s="74">
        <v>691688.77</v>
      </c>
      <c r="AS372" s="75">
        <v>767.66</v>
      </c>
      <c r="AT372" s="79">
        <f t="shared" si="781"/>
        <v>901.03531511346171</v>
      </c>
      <c r="AU372" s="77">
        <f t="shared" si="782"/>
        <v>0.79511573182492368</v>
      </c>
      <c r="AV372" s="78">
        <f t="shared" si="783"/>
        <v>0.29800565708460713</v>
      </c>
      <c r="AW372" s="74">
        <v>385317.09</v>
      </c>
      <c r="AX372" s="75">
        <v>776.79</v>
      </c>
      <c r="AY372" s="79">
        <f t="shared" si="784"/>
        <v>496.03765496466229</v>
      </c>
      <c r="AZ372" s="78">
        <f t="shared" si="785"/>
        <v>-0.27692369128476857</v>
      </c>
      <c r="BA372" s="74">
        <v>532885.79</v>
      </c>
    </row>
    <row r="373" spans="1:55">
      <c r="A373" s="62"/>
      <c r="B373" s="73" t="s">
        <v>598</v>
      </c>
      <c r="C373" s="73" t="s">
        <v>599</v>
      </c>
      <c r="D373" s="74">
        <v>378603.36</v>
      </c>
      <c r="E373" s="75">
        <v>227.75</v>
      </c>
      <c r="F373" s="76">
        <f t="shared" si="766"/>
        <v>1662.363819978046</v>
      </c>
      <c r="G373" s="77">
        <f t="shared" si="767"/>
        <v>1.1795064998627889</v>
      </c>
      <c r="H373" s="77">
        <f t="shared" si="768"/>
        <v>3.3359241758266927</v>
      </c>
      <c r="I373" s="74">
        <v>173710.59</v>
      </c>
      <c r="J373" s="75">
        <v>238.37</v>
      </c>
      <c r="K373" s="76">
        <f t="shared" si="769"/>
        <v>728.74350799177751</v>
      </c>
      <c r="L373" s="77">
        <f t="shared" si="770"/>
        <v>0.98940639823724363</v>
      </c>
      <c r="M373" s="77">
        <f t="shared" si="771"/>
        <v>1.0140596445314485</v>
      </c>
      <c r="N373" s="74">
        <v>87317.8</v>
      </c>
      <c r="O373" s="75">
        <v>238.06999999999996</v>
      </c>
      <c r="P373" s="76">
        <f t="shared" si="772"/>
        <v>366.77363800562864</v>
      </c>
      <c r="Q373" s="77">
        <f t="shared" si="773"/>
        <v>1.2392262494002909E-2</v>
      </c>
      <c r="R373" s="78">
        <f t="shared" si="774"/>
        <v>-2.3759862239412931E-3</v>
      </c>
      <c r="S373" s="74">
        <v>86248.98</v>
      </c>
      <c r="T373" s="75">
        <v>241.19</v>
      </c>
      <c r="U373" s="76">
        <v>357.59766159459343</v>
      </c>
      <c r="V373" s="77">
        <v>-1.4587476875379304E-2</v>
      </c>
      <c r="W373" s="77">
        <v>1.9442370273675615</v>
      </c>
      <c r="X373" s="74">
        <v>87525.759999999995</v>
      </c>
      <c r="Y373" s="75">
        <v>253.45111111111115</v>
      </c>
      <c r="Z373" s="76">
        <v>345.33587016562467</v>
      </c>
      <c r="AA373" s="77">
        <v>1.9878218089128314</v>
      </c>
      <c r="AB373" s="77">
        <v>7.7728512585670693</v>
      </c>
      <c r="AC373" s="74">
        <v>29294.17</v>
      </c>
      <c r="AD373" s="75">
        <v>273.61555555555555</v>
      </c>
      <c r="AE373" s="76">
        <v>107.0632477035906</v>
      </c>
      <c r="AF373" s="77">
        <v>3.266819004521385</v>
      </c>
      <c r="AG373" s="77">
        <v>-0.81228092412563813</v>
      </c>
      <c r="AH373" s="74">
        <v>-12923.03</v>
      </c>
      <c r="AI373" s="75">
        <v>293.19</v>
      </c>
      <c r="AJ373" s="76">
        <f t="shared" si="775"/>
        <v>-44.077321873188041</v>
      </c>
      <c r="AK373" s="77">
        <f t="shared" si="776"/>
        <v>-1.0828116737595452</v>
      </c>
      <c r="AL373" s="78">
        <f t="shared" si="777"/>
        <v>-1.0878881704347818</v>
      </c>
      <c r="AM373" s="74">
        <v>156053.24</v>
      </c>
      <c r="AN373" s="75">
        <v>304.99222222222221</v>
      </c>
      <c r="AO373" s="76">
        <f t="shared" si="778"/>
        <v>511.66301508599491</v>
      </c>
      <c r="AP373" s="77">
        <f t="shared" si="779"/>
        <v>6.1301703549393842E-2</v>
      </c>
      <c r="AQ373" s="78">
        <f t="shared" si="780"/>
        <v>1.2750779677305735</v>
      </c>
      <c r="AR373" s="74">
        <v>147039.47</v>
      </c>
      <c r="AS373" s="75">
        <v>302.73</v>
      </c>
      <c r="AT373" s="79">
        <f t="shared" si="781"/>
        <v>485.71159118686614</v>
      </c>
      <c r="AU373" s="77">
        <f t="shared" si="782"/>
        <v>1.1436674982447057</v>
      </c>
      <c r="AV373" s="78">
        <f t="shared" si="783"/>
        <v>3.8005505112519842</v>
      </c>
      <c r="AW373" s="74">
        <v>68592.479999999996</v>
      </c>
      <c r="AX373" s="75">
        <v>302.52</v>
      </c>
      <c r="AY373" s="79">
        <f t="shared" si="784"/>
        <v>226.73700912336375</v>
      </c>
      <c r="AZ373" s="78">
        <f t="shared" si="785"/>
        <v>1.2394100368563723</v>
      </c>
      <c r="BA373" s="74">
        <v>30629.71</v>
      </c>
    </row>
    <row r="374" spans="1:55">
      <c r="A374" s="62"/>
      <c r="B374" s="73" t="s">
        <v>600</v>
      </c>
      <c r="C374" s="73" t="s">
        <v>564</v>
      </c>
      <c r="D374" s="74">
        <v>888348.5</v>
      </c>
      <c r="E374" s="75">
        <v>812.46</v>
      </c>
      <c r="F374" s="76">
        <f t="shared" si="766"/>
        <v>1093.4058292100533</v>
      </c>
      <c r="G374" s="77">
        <f t="shared" si="767"/>
        <v>-4.4660087744980434E-3</v>
      </c>
      <c r="H374" s="77">
        <f t="shared" si="768"/>
        <v>0.18981556869905028</v>
      </c>
      <c r="I374" s="74">
        <v>892333.67</v>
      </c>
      <c r="J374" s="75">
        <v>846.41999999999985</v>
      </c>
      <c r="K374" s="76">
        <f t="shared" si="769"/>
        <v>1054.2445476241112</v>
      </c>
      <c r="L374" s="77">
        <f t="shared" si="770"/>
        <v>0.19515313307824655</v>
      </c>
      <c r="M374" s="77">
        <f t="shared" si="771"/>
        <v>0.28772330235645632</v>
      </c>
      <c r="N374" s="74">
        <v>746627.06</v>
      </c>
      <c r="O374" s="75">
        <v>876.86500000000001</v>
      </c>
      <c r="P374" s="76">
        <f t="shared" si="772"/>
        <v>851.47321423480241</v>
      </c>
      <c r="Q374" s="77">
        <f t="shared" si="773"/>
        <v>7.7454651388299711E-2</v>
      </c>
      <c r="R374" s="78">
        <f t="shared" si="774"/>
        <v>-3.9668782371417098E-2</v>
      </c>
      <c r="S374" s="74">
        <v>692954.51</v>
      </c>
      <c r="T374" s="75">
        <v>842.59</v>
      </c>
      <c r="U374" s="76">
        <v>822.41008082222663</v>
      </c>
      <c r="V374" s="77">
        <v>-0.10870381747278489</v>
      </c>
      <c r="W374" s="77">
        <v>0.36997830942752075</v>
      </c>
      <c r="X374" s="74">
        <v>777468.28</v>
      </c>
      <c r="Y374" s="75">
        <v>862.97</v>
      </c>
      <c r="Z374" s="76">
        <v>900.92156158383261</v>
      </c>
      <c r="AA374" s="77">
        <v>0.53706291610386137</v>
      </c>
      <c r="AB374" s="77">
        <v>0.69262061758288962</v>
      </c>
      <c r="AC374" s="74">
        <v>505814.22</v>
      </c>
      <c r="AD374" s="75">
        <v>844.69388888888864</v>
      </c>
      <c r="AE374" s="76">
        <v>598.81363728740666</v>
      </c>
      <c r="AF374" s="77">
        <v>0.10120451144142825</v>
      </c>
      <c r="AG374" s="77">
        <v>0.61246235780891833</v>
      </c>
      <c r="AH374" s="74">
        <v>459328.14</v>
      </c>
      <c r="AI374" s="75">
        <v>867.77</v>
      </c>
      <c r="AJ374" s="76">
        <f t="shared" si="775"/>
        <v>529.32014243405513</v>
      </c>
      <c r="AK374" s="77">
        <f t="shared" si="776"/>
        <v>0.46427147823638687</v>
      </c>
      <c r="AL374" s="78">
        <f t="shared" si="777"/>
        <v>1.6395973852059547</v>
      </c>
      <c r="AM374" s="74">
        <v>313690.56</v>
      </c>
      <c r="AN374" s="75">
        <v>885.56999999999994</v>
      </c>
      <c r="AO374" s="76">
        <f t="shared" si="778"/>
        <v>354.22446559842814</v>
      </c>
      <c r="AP374" s="77">
        <f t="shared" si="779"/>
        <v>0.80266939870000464</v>
      </c>
      <c r="AQ374" s="78">
        <f t="shared" si="780"/>
        <v>2.7442016243425069</v>
      </c>
      <c r="AR374" s="74">
        <v>174014.47</v>
      </c>
      <c r="AS374" s="75">
        <v>905.46</v>
      </c>
      <c r="AT374" s="79">
        <f t="shared" si="781"/>
        <v>192.18349789057496</v>
      </c>
      <c r="AU374" s="77">
        <f t="shared" si="782"/>
        <v>1.0770317768985476</v>
      </c>
      <c r="AV374" s="78">
        <f t="shared" si="783"/>
        <v>-6.8616240462004985E-2</v>
      </c>
      <c r="AW374" s="74">
        <v>83780.36</v>
      </c>
      <c r="AX374" s="75">
        <v>902.18</v>
      </c>
      <c r="AY374" s="79">
        <f t="shared" si="784"/>
        <v>92.864350794741625</v>
      </c>
      <c r="AZ374" s="78">
        <f t="shared" si="785"/>
        <v>-0.55157943662819153</v>
      </c>
      <c r="BA374" s="74">
        <v>186834.34</v>
      </c>
    </row>
    <row r="375" spans="1:55">
      <c r="A375" s="62"/>
      <c r="B375" s="73" t="s">
        <v>601</v>
      </c>
      <c r="C375" s="73" t="s">
        <v>602</v>
      </c>
      <c r="D375" s="74">
        <v>627583.59</v>
      </c>
      <c r="E375" s="75">
        <v>278.73</v>
      </c>
      <c r="F375" s="76">
        <f t="shared" si="766"/>
        <v>2251.582499192767</v>
      </c>
      <c r="G375" s="77">
        <f t="shared" si="767"/>
        <v>-3.5599939675782906E-2</v>
      </c>
      <c r="H375" s="77">
        <f t="shared" si="768"/>
        <v>-2.0639959546191824E-2</v>
      </c>
      <c r="I375" s="74">
        <v>650750.26</v>
      </c>
      <c r="J375" s="75">
        <v>293.80000000000007</v>
      </c>
      <c r="K375" s="76">
        <f t="shared" si="769"/>
        <v>2214.943022464261</v>
      </c>
      <c r="L375" s="77">
        <f t="shared" si="770"/>
        <v>1.5512214012680336E-2</v>
      </c>
      <c r="M375" s="77">
        <f t="shared" si="771"/>
        <v>0.26023952190898669</v>
      </c>
      <c r="N375" s="74">
        <v>640809.88</v>
      </c>
      <c r="O375" s="75">
        <v>284.65999999999997</v>
      </c>
      <c r="P375" s="76">
        <f t="shared" si="772"/>
        <v>2251.1412913651375</v>
      </c>
      <c r="Q375" s="77">
        <f t="shared" si="773"/>
        <v>0.24098903441967909</v>
      </c>
      <c r="R375" s="78">
        <f t="shared" si="774"/>
        <v>0.45022993077250384</v>
      </c>
      <c r="S375" s="74">
        <v>516370.3</v>
      </c>
      <c r="T375" s="75">
        <v>288.69</v>
      </c>
      <c r="U375" s="76">
        <v>1788.6670823374554</v>
      </c>
      <c r="V375" s="77">
        <v>0.16860817505182196</v>
      </c>
      <c r="W375" s="77">
        <v>-0.18869705784742008</v>
      </c>
      <c r="X375" s="74">
        <v>441867.78</v>
      </c>
      <c r="Y375" s="75">
        <v>309.96588888888886</v>
      </c>
      <c r="Z375" s="76">
        <v>1425.5367956258988</v>
      </c>
      <c r="AA375" s="77">
        <v>-0.3057528096475941</v>
      </c>
      <c r="AB375" s="77">
        <v>-0.33944895621363363</v>
      </c>
      <c r="AC375" s="74">
        <v>636470.39</v>
      </c>
      <c r="AD375" s="75">
        <v>318.30611111111108</v>
      </c>
      <c r="AE375" s="76">
        <v>1999.5544156481099</v>
      </c>
      <c r="AF375" s="77">
        <v>-4.8536237574018974E-2</v>
      </c>
      <c r="AG375" s="77">
        <v>5.0500737146336942E-4</v>
      </c>
      <c r="AH375" s="74">
        <v>668938.13</v>
      </c>
      <c r="AI375" s="75">
        <v>333.09</v>
      </c>
      <c r="AJ375" s="76">
        <f t="shared" si="775"/>
        <v>2008.2804347173437</v>
      </c>
      <c r="AK375" s="77">
        <f t="shared" si="776"/>
        <v>5.1542945598306487E-2</v>
      </c>
      <c r="AL375" s="78">
        <f t="shared" si="777"/>
        <v>-4.5246783617263386E-4</v>
      </c>
      <c r="AM375" s="74">
        <v>636149.13</v>
      </c>
      <c r="AN375" s="75">
        <v>328.08333333333337</v>
      </c>
      <c r="AO375" s="76">
        <f t="shared" si="778"/>
        <v>1938.9864262128522</v>
      </c>
      <c r="AP375" s="77">
        <f t="shared" si="779"/>
        <v>-4.9446780706511984E-2</v>
      </c>
      <c r="AQ375" s="78">
        <f t="shared" si="780"/>
        <v>0.1041314828956495</v>
      </c>
      <c r="AR375" s="74">
        <v>669240.93999999994</v>
      </c>
      <c r="AS375" s="75">
        <v>341.28</v>
      </c>
      <c r="AT375" s="79">
        <f t="shared" si="781"/>
        <v>1960.9732184716361</v>
      </c>
      <c r="AU375" s="77">
        <f t="shared" si="782"/>
        <v>0.16156724366922945</v>
      </c>
      <c r="AV375" s="78">
        <f t="shared" si="783"/>
        <v>0.16334325231962571</v>
      </c>
      <c r="AW375" s="74">
        <v>576153.42000000004</v>
      </c>
      <c r="AX375" s="75">
        <v>344.08</v>
      </c>
      <c r="AY375" s="79">
        <f t="shared" si="784"/>
        <v>1674.4751801906536</v>
      </c>
      <c r="AZ375" s="78">
        <f t="shared" si="785"/>
        <v>1.5289761828906987E-3</v>
      </c>
      <c r="BA375" s="74">
        <v>575273.84</v>
      </c>
    </row>
    <row r="376" spans="1:55">
      <c r="A376" s="62"/>
      <c r="B376" s="73" t="s">
        <v>603</v>
      </c>
      <c r="C376" s="73" t="s">
        <v>604</v>
      </c>
      <c r="D376" s="74">
        <v>1248734.55</v>
      </c>
      <c r="E376" s="75">
        <v>350.13000000000005</v>
      </c>
      <c r="F376" s="76">
        <f t="shared" si="766"/>
        <v>3566.4883043441005</v>
      </c>
      <c r="G376" s="77">
        <f t="shared" si="767"/>
        <v>0.21633130167371695</v>
      </c>
      <c r="H376" s="77">
        <f t="shared" si="768"/>
        <v>0.6559704350818274</v>
      </c>
      <c r="I376" s="74">
        <v>1026640.15</v>
      </c>
      <c r="J376" s="75">
        <v>338.6</v>
      </c>
      <c r="K376" s="76">
        <f t="shared" si="769"/>
        <v>3032.0146190194919</v>
      </c>
      <c r="L376" s="77">
        <f t="shared" si="770"/>
        <v>0.36144686304064583</v>
      </c>
      <c r="M376" s="77">
        <f t="shared" si="771"/>
        <v>1.19459717121374</v>
      </c>
      <c r="N376" s="74">
        <v>754080.22</v>
      </c>
      <c r="O376" s="75">
        <v>366.05</v>
      </c>
      <c r="P376" s="76">
        <f t="shared" si="772"/>
        <v>2060.0470427537221</v>
      </c>
      <c r="Q376" s="77">
        <f t="shared" si="773"/>
        <v>0.61195947546005736</v>
      </c>
      <c r="R376" s="78">
        <f t="shared" si="774"/>
        <v>0.83044183014709727</v>
      </c>
      <c r="S376" s="74">
        <v>467803.46</v>
      </c>
      <c r="T376" s="75">
        <v>348.08000000000004</v>
      </c>
      <c r="U376" s="76">
        <v>1343.9538611813375</v>
      </c>
      <c r="V376" s="77">
        <v>0.13553836682196024</v>
      </c>
      <c r="W376" s="77">
        <v>0.73756622332931721</v>
      </c>
      <c r="X376" s="74">
        <v>411966.23</v>
      </c>
      <c r="Y376" s="75">
        <v>340.95622222222221</v>
      </c>
      <c r="Z376" s="76">
        <v>1208.2672294846584</v>
      </c>
      <c r="AA376" s="77">
        <v>0.53016954256883175</v>
      </c>
      <c r="AB376" s="77">
        <v>-8.196173114578072E-3</v>
      </c>
      <c r="AC376" s="74">
        <v>269229.14</v>
      </c>
      <c r="AD376" s="75">
        <v>222.21722222222218</v>
      </c>
      <c r="AE376" s="76">
        <v>1211.5583900637766</v>
      </c>
      <c r="AF376" s="77">
        <v>-0.35183402930606461</v>
      </c>
      <c r="AG376" s="77">
        <v>-0.43781920848625711</v>
      </c>
      <c r="AH376" s="74">
        <v>415370.68</v>
      </c>
      <c r="AI376" s="75">
        <v>239.02</v>
      </c>
      <c r="AJ376" s="76">
        <f t="shared" si="775"/>
        <v>1737.807212785541</v>
      </c>
      <c r="AK376" s="77">
        <f t="shared" si="776"/>
        <v>-0.1326592000628104</v>
      </c>
      <c r="AL376" s="78">
        <f t="shared" si="777"/>
        <v>5.369593957233517E-2</v>
      </c>
      <c r="AM376" s="74">
        <v>478901.35</v>
      </c>
      <c r="AN376" s="75">
        <v>240.18555555555557</v>
      </c>
      <c r="AO376" s="76">
        <f t="shared" si="778"/>
        <v>1993.8807264753639</v>
      </c>
      <c r="AP376" s="77">
        <f t="shared" si="779"/>
        <v>0.2148580346371817</v>
      </c>
      <c r="AQ376" s="78">
        <f t="shared" si="780"/>
        <v>0.26047137127265135</v>
      </c>
      <c r="AR376" s="74">
        <v>394203.55</v>
      </c>
      <c r="AS376" s="75">
        <v>228.82000000000002</v>
      </c>
      <c r="AT376" s="79">
        <f t="shared" si="781"/>
        <v>1722.7670221134515</v>
      </c>
      <c r="AU376" s="77">
        <f t="shared" si="782"/>
        <v>3.7546227900688088E-2</v>
      </c>
      <c r="AV376" s="78">
        <f t="shared" si="783"/>
        <v>-0.21259888366622803</v>
      </c>
      <c r="AW376" s="74">
        <v>379938.3</v>
      </c>
      <c r="AX376" s="75">
        <v>224.24</v>
      </c>
      <c r="AY376" s="79">
        <f t="shared" si="784"/>
        <v>1694.3377631109524</v>
      </c>
      <c r="AZ376" s="78">
        <f t="shared" si="785"/>
        <v>-0.24109297960925122</v>
      </c>
      <c r="BA376" s="74">
        <v>500638.8</v>
      </c>
    </row>
    <row r="377" spans="1:55" s="82" customFormat="1">
      <c r="A377" s="80"/>
      <c r="B377" s="59"/>
      <c r="C377" s="59" t="s">
        <v>55</v>
      </c>
      <c r="D377" s="47">
        <f>SUM(D370:D376)</f>
        <v>14278909.43</v>
      </c>
      <c r="E377" s="54">
        <f>SUM(E370:E376)</f>
        <v>8873.0399999999991</v>
      </c>
      <c r="F377" s="49">
        <f t="shared" si="766"/>
        <v>1609.2465975584469</v>
      </c>
      <c r="G377" s="55">
        <f t="shared" si="767"/>
        <v>9.5062470657916412E-2</v>
      </c>
      <c r="H377" s="55">
        <f t="shared" si="768"/>
        <v>0.28884018455990751</v>
      </c>
      <c r="I377" s="47">
        <f>SUM(I370:I376)</f>
        <v>13039356.029999999</v>
      </c>
      <c r="J377" s="54">
        <f>SUM(J370:J376)</f>
        <v>8750.5399999999991</v>
      </c>
      <c r="K377" s="49">
        <f t="shared" si="769"/>
        <v>1490.120156013229</v>
      </c>
      <c r="L377" s="55">
        <f t="shared" si="770"/>
        <v>0.17695585329078889</v>
      </c>
      <c r="M377" s="55">
        <f t="shared" si="771"/>
        <v>0.27645863109457591</v>
      </c>
      <c r="N377" s="47">
        <f>SUM(N370:N376)</f>
        <v>11078882.860000003</v>
      </c>
      <c r="O377" s="54">
        <f>SUM(O370:O376)</f>
        <v>8799.8050000000003</v>
      </c>
      <c r="P377" s="49">
        <f t="shared" si="772"/>
        <v>1258.9918594787048</v>
      </c>
      <c r="Q377" s="55">
        <f t="shared" si="773"/>
        <v>8.4542489444761698E-2</v>
      </c>
      <c r="R377" s="56">
        <f t="shared" si="774"/>
        <v>0.13930235997651944</v>
      </c>
      <c r="S377" s="47">
        <f>SUM(S370:S376)</f>
        <v>10215259.4</v>
      </c>
      <c r="T377" s="54">
        <f>SUM(T370:T376)</f>
        <v>8613.2800000000007</v>
      </c>
      <c r="U377" s="49">
        <f t="shared" ref="U377" si="786">S377/T377</f>
        <v>1185.9894720710345</v>
      </c>
      <c r="V377" s="55">
        <f t="shared" ref="V377" si="787">SUM(S377-X377)/ABS(X377)</f>
        <v>5.0491217324083258E-2</v>
      </c>
      <c r="W377" s="55">
        <f t="shared" ref="W377" si="788">SUM(S377-AC377)/ABS(AC377)</f>
        <v>1.3442296569909222E-2</v>
      </c>
      <c r="X377" s="47">
        <f>SUM(X370:X376)</f>
        <v>9724269.209999999</v>
      </c>
      <c r="Y377" s="54">
        <f>SUM(Y370:Y376)</f>
        <v>8660.0955555555574</v>
      </c>
      <c r="Z377" s="49">
        <f t="shared" ref="Z377" si="789">X377/Y377</f>
        <v>1122.882437915106</v>
      </c>
      <c r="AA377" s="55">
        <f t="shared" ref="AA377" si="790">SUM(X377-AC377)/ABS(AC377)</f>
        <v>-3.5268187056859711E-2</v>
      </c>
      <c r="AB377" s="55">
        <f t="shared" ref="AB377" si="791">SUM(X377-AH377)/ABS(AH377)</f>
        <v>-6.6856433679989294E-2</v>
      </c>
      <c r="AC377" s="47">
        <f>SUM(AC370:AC376)</f>
        <v>10079764.220000001</v>
      </c>
      <c r="AD377" s="54">
        <f>SUM(AD370:AD376)</f>
        <v>8622.1650000000045</v>
      </c>
      <c r="AE377" s="49">
        <f t="shared" ref="AE377" si="792">AC377/AD377</f>
        <v>1169.0525778618241</v>
      </c>
      <c r="AF377" s="55">
        <f t="shared" ref="AF377" si="793">SUM(AC377-AH377)/ABS(AH377)</f>
        <v>-3.274303407364814E-2</v>
      </c>
      <c r="AG377" s="55">
        <f t="shared" ref="AG377" si="794">SUM(AC377-AM377)/ABS(AM377)</f>
        <v>0.19288315322946431</v>
      </c>
      <c r="AH377" s="47">
        <f>SUM(AH370:AH376)</f>
        <v>10420978.680000002</v>
      </c>
      <c r="AI377" s="54">
        <f>SUM(AI370:AI376)</f>
        <v>8523.4999999999982</v>
      </c>
      <c r="AJ377" s="49">
        <f t="shared" si="775"/>
        <v>1222.6173144834872</v>
      </c>
      <c r="AK377" s="55">
        <f t="shared" si="776"/>
        <v>0.23326395699515892</v>
      </c>
      <c r="AL377" s="56">
        <f t="shared" si="777"/>
        <v>0.57330488827704551</v>
      </c>
      <c r="AM377" s="47">
        <f>SUM(AM370:AM376)</f>
        <v>8449917.4900000002</v>
      </c>
      <c r="AN377" s="54">
        <f>SUM(AN370:AN376)</f>
        <v>8423.1255555555545</v>
      </c>
      <c r="AO377" s="49">
        <f t="shared" si="778"/>
        <v>1003.1807592404668</v>
      </c>
      <c r="AP377" s="55">
        <f t="shared" si="779"/>
        <v>0.27572437299667341</v>
      </c>
      <c r="AQ377" s="56">
        <f t="shared" si="780"/>
        <v>0.46218824144320581</v>
      </c>
      <c r="AR377" s="47">
        <f>SUM(AR370:AR376)</f>
        <v>6623623.1499999994</v>
      </c>
      <c r="AS377" s="54">
        <f>SUM(AS370:AS376)</f>
        <v>8411.2099999999991</v>
      </c>
      <c r="AT377" s="81">
        <f t="shared" si="781"/>
        <v>787.47566045788892</v>
      </c>
      <c r="AU377" s="55">
        <f t="shared" si="782"/>
        <v>0.14616313084034696</v>
      </c>
      <c r="AV377" s="56">
        <f t="shared" si="783"/>
        <v>0.48826273816648086</v>
      </c>
      <c r="AW377" s="47">
        <f>SUM(AW370:AW376)</f>
        <v>5778953.2500000009</v>
      </c>
      <c r="AX377" s="54">
        <f>SUM(AX370:AX376)</f>
        <v>8402.66</v>
      </c>
      <c r="AY377" s="81">
        <f>AW377/AX377</f>
        <v>687.75283660174296</v>
      </c>
      <c r="AZ377" s="56">
        <f t="shared" si="785"/>
        <v>0.29847374960954498</v>
      </c>
      <c r="BA377" s="47">
        <f>SUM(BA370:BA376)</f>
        <v>4450573.8</v>
      </c>
    </row>
    <row r="378" spans="1:55" ht="4.5" customHeight="1">
      <c r="A378" s="62"/>
      <c r="C378" s="63"/>
      <c r="D378" s="64"/>
      <c r="E378" s="65"/>
      <c r="F378" s="66"/>
      <c r="G378" s="65"/>
      <c r="H378" s="65"/>
      <c r="I378" s="64"/>
      <c r="J378" s="65"/>
      <c r="K378" s="66"/>
      <c r="L378" s="65"/>
      <c r="M378" s="65"/>
      <c r="N378" s="64"/>
      <c r="O378" s="65"/>
      <c r="P378" s="66"/>
      <c r="Q378" s="65"/>
      <c r="R378" s="67"/>
      <c r="S378" s="64"/>
      <c r="T378" s="65"/>
      <c r="U378" s="66"/>
      <c r="V378" s="65"/>
      <c r="W378" s="65"/>
      <c r="X378" s="64"/>
      <c r="Y378" s="65"/>
      <c r="Z378" s="66"/>
      <c r="AA378" s="65"/>
      <c r="AB378" s="65"/>
      <c r="AC378" s="64"/>
      <c r="AD378" s="65"/>
      <c r="AE378" s="66"/>
      <c r="AF378" s="65"/>
      <c r="AG378" s="65"/>
      <c r="AH378" s="64"/>
      <c r="AI378" s="65"/>
      <c r="AJ378" s="66"/>
      <c r="AK378" s="65"/>
      <c r="AL378" s="67"/>
      <c r="AM378" s="64"/>
      <c r="AN378" s="65"/>
      <c r="AO378" s="66"/>
      <c r="AP378" s="65"/>
      <c r="AQ378" s="67"/>
      <c r="AR378" s="64"/>
      <c r="AS378" s="65"/>
      <c r="AT378" s="66"/>
      <c r="AU378" s="65"/>
      <c r="AV378" s="67"/>
      <c r="AW378" s="64"/>
      <c r="AX378" s="65"/>
      <c r="AY378" s="66"/>
      <c r="AZ378" s="68"/>
      <c r="BA378" s="64"/>
    </row>
    <row r="379" spans="1:55" ht="12.75">
      <c r="A379" s="80" t="s">
        <v>605</v>
      </c>
      <c r="B379" s="73"/>
      <c r="D379" s="83"/>
      <c r="E379" s="84"/>
      <c r="F379" s="85"/>
      <c r="G379" s="84"/>
      <c r="H379" s="84"/>
      <c r="I379" s="83"/>
      <c r="J379" s="84"/>
      <c r="K379" s="85"/>
      <c r="L379" s="84"/>
      <c r="M379" s="84"/>
      <c r="N379" s="83"/>
      <c r="O379" s="84"/>
      <c r="P379" s="85"/>
      <c r="Q379" s="84"/>
      <c r="R379" s="86"/>
      <c r="S379" s="83"/>
      <c r="T379" s="84"/>
      <c r="U379" s="85"/>
      <c r="V379" s="84"/>
      <c r="W379" s="84"/>
      <c r="X379" s="83"/>
      <c r="Y379" s="84"/>
      <c r="Z379" s="85"/>
      <c r="AA379" s="84"/>
      <c r="AB379" s="84"/>
      <c r="AC379" s="83"/>
      <c r="AD379" s="84"/>
      <c r="AE379" s="85"/>
      <c r="AF379" s="84"/>
      <c r="AG379" s="84"/>
      <c r="AH379" s="83"/>
      <c r="AI379" s="84"/>
      <c r="AJ379" s="85"/>
      <c r="AK379" s="84"/>
      <c r="AL379" s="86"/>
      <c r="AM379" s="83"/>
      <c r="AN379" s="84"/>
      <c r="AO379" s="85"/>
      <c r="AP379" s="84"/>
      <c r="AQ379" s="86"/>
      <c r="AR379" s="83"/>
      <c r="AS379" s="84"/>
      <c r="AT379" s="85"/>
      <c r="AU379" s="84"/>
      <c r="AV379" s="86"/>
      <c r="AW379" s="83"/>
      <c r="AX379" s="84"/>
      <c r="AY379" s="85"/>
      <c r="AZ379" s="87"/>
      <c r="BA379" s="83"/>
      <c r="BB379" s="84"/>
      <c r="BC379" s="84"/>
    </row>
    <row r="380" spans="1:55">
      <c r="A380" s="62"/>
      <c r="B380" s="91" t="s">
        <v>606</v>
      </c>
      <c r="C380" s="73" t="s">
        <v>607</v>
      </c>
      <c r="D380" s="74">
        <v>7974324.29</v>
      </c>
      <c r="E380" s="75">
        <v>11062.08</v>
      </c>
      <c r="F380" s="76">
        <f t="shared" ref="F380:F388" si="795">D380/E380</f>
        <v>720.87024230524457</v>
      </c>
      <c r="G380" s="77">
        <f t="shared" ref="G380:G386" si="796">SUM(D380-I380)/ABS(I380)</f>
        <v>0.19194105046987503</v>
      </c>
      <c r="H380" s="77">
        <f t="shared" ref="H380:H386" si="797">SUM(D380-N380)/ABS(N380)</f>
        <v>6.0710255505118771E-2</v>
      </c>
      <c r="I380" s="74">
        <v>6690200.2300000004</v>
      </c>
      <c r="J380" s="75">
        <v>10847.970000000001</v>
      </c>
      <c r="K380" s="76">
        <f t="shared" ref="K380:K388" si="798">I380/J380</f>
        <v>616.72370314445925</v>
      </c>
      <c r="L380" s="77">
        <f t="shared" ref="L380:L388" si="799">SUM(I380-N380)/ABS(N380)</f>
        <v>-0.11009839363534277</v>
      </c>
      <c r="M380" s="77">
        <f t="shared" ref="M380:M388" si="800">SUM(I380-S380)/ABS(S380)</f>
        <v>0.15145603910540234</v>
      </c>
      <c r="N380" s="74">
        <v>7517910.0499999998</v>
      </c>
      <c r="O380" s="75">
        <v>10809.65</v>
      </c>
      <c r="P380" s="76">
        <f t="shared" ref="P380:P388" si="801">N380/O380</f>
        <v>695.481356935701</v>
      </c>
      <c r="Q380" s="77">
        <f t="shared" ref="Q380:Q388" si="802">SUM(N380-S380)/ABS(S380)</f>
        <v>0.2939138786469021</v>
      </c>
      <c r="R380" s="78">
        <f t="shared" ref="R380:R388" si="803">SUM(N380-X380)/ABS(X380)</f>
        <v>0.53334155680354411</v>
      </c>
      <c r="S380" s="74">
        <v>5810208.9900000002</v>
      </c>
      <c r="T380" s="75">
        <v>10666.539999999999</v>
      </c>
      <c r="U380" s="76">
        <v>544.71356128604032</v>
      </c>
      <c r="V380" s="77">
        <v>0.18504143290202682</v>
      </c>
      <c r="W380" s="77">
        <v>-0.26921052226246661</v>
      </c>
      <c r="X380" s="74">
        <v>4902958.5199999996</v>
      </c>
      <c r="Y380" s="75">
        <v>10474.207777777778</v>
      </c>
      <c r="Z380" s="76">
        <v>468.09826805251879</v>
      </c>
      <c r="AA380" s="77">
        <v>-0.38332158062362759</v>
      </c>
      <c r="AB380" s="77">
        <v>-0.46999704417347926</v>
      </c>
      <c r="AC380" s="74">
        <v>7950592.0199999996</v>
      </c>
      <c r="AD380" s="75">
        <v>10476.261111111102</v>
      </c>
      <c r="AE380" s="76">
        <v>758.91503043653779</v>
      </c>
      <c r="AF380" s="77">
        <v>-0.14055212705108741</v>
      </c>
      <c r="AG380" s="77">
        <v>0.25220073957501205</v>
      </c>
      <c r="AH380" s="74">
        <v>9250813.5399999991</v>
      </c>
      <c r="AI380" s="75">
        <v>10399.619999999997</v>
      </c>
      <c r="AJ380" s="76">
        <f t="shared" ref="AJ380:AJ388" si="804">AH380/AI380</f>
        <v>889.53380411976605</v>
      </c>
      <c r="AK380" s="77">
        <f t="shared" ref="AK380:AK388" si="805">SUM(AH380-AM380)/ABS(AM380)</f>
        <v>0.4569827664806444</v>
      </c>
      <c r="AL380" s="78">
        <f t="shared" ref="AL380:AL388" si="806">SUM(AH380-AR380)/ABS(AR380)</f>
        <v>0.524374519769504</v>
      </c>
      <c r="AM380" s="74">
        <v>6349295.0999999996</v>
      </c>
      <c r="AN380" s="75">
        <v>10317.556666666667</v>
      </c>
      <c r="AO380" s="76">
        <f t="shared" ref="AO380:AO388" si="807">AM380/AN380</f>
        <v>615.38747061238973</v>
      </c>
      <c r="AP380" s="77">
        <f t="shared" ref="AP380:AP388" si="808">SUM(AM380-AR380)/ABS(AR380)</f>
        <v>4.6254324237235196E-2</v>
      </c>
      <c r="AQ380" s="78">
        <f t="shared" ref="AQ380:AQ388" si="809">SUM(AM380-AW380)/ABS(AW380)</f>
        <v>0.15867395566027823</v>
      </c>
      <c r="AR380" s="74">
        <v>6068596.2800000003</v>
      </c>
      <c r="AS380" s="75">
        <v>10273.909999999998</v>
      </c>
      <c r="AT380" s="79">
        <f t="shared" ref="AT380:AT388" si="810">AR380/AS380</f>
        <v>590.68030379865127</v>
      </c>
      <c r="AU380" s="77">
        <f t="shared" ref="AU380:AU388" si="811">SUM(AR380-AW380)/ABS(AW380)</f>
        <v>0.10744962177814828</v>
      </c>
      <c r="AV380" s="78">
        <f t="shared" ref="AV380:AV388" si="812">SUM(AR380-BA380)/ABS(BA380)</f>
        <v>0.29111514840678426</v>
      </c>
      <c r="AW380" s="74">
        <v>5479794.4400000004</v>
      </c>
      <c r="AX380" s="75">
        <v>10227.84</v>
      </c>
      <c r="AY380" s="79">
        <f t="shared" ref="AY380:AY386" si="813">AW380/AX380</f>
        <v>535.77240551279647</v>
      </c>
      <c r="AZ380" s="78">
        <f t="shared" ref="AZ380:AZ388" si="814">SUM(AW380-BA380)/ABS(BA380)</f>
        <v>0.16584549131339998</v>
      </c>
      <c r="BA380" s="74">
        <v>4700275.0199999996</v>
      </c>
    </row>
    <row r="381" spans="1:55">
      <c r="A381" s="62"/>
      <c r="B381" s="73" t="s">
        <v>608</v>
      </c>
      <c r="C381" s="73" t="s">
        <v>609</v>
      </c>
      <c r="D381" s="74">
        <v>6961051.7199999997</v>
      </c>
      <c r="E381" s="75">
        <v>4763.2099999999991</v>
      </c>
      <c r="F381" s="76">
        <f t="shared" si="795"/>
        <v>1461.420285899635</v>
      </c>
      <c r="G381" s="77">
        <f t="shared" si="796"/>
        <v>0.15367664343932255</v>
      </c>
      <c r="H381" s="77">
        <f t="shared" si="797"/>
        <v>0.10694795793209827</v>
      </c>
      <c r="I381" s="74">
        <v>6033797.9100000001</v>
      </c>
      <c r="J381" s="75">
        <v>4693.21</v>
      </c>
      <c r="K381" s="76">
        <f t="shared" si="798"/>
        <v>1285.6441348245658</v>
      </c>
      <c r="L381" s="77">
        <f t="shared" si="799"/>
        <v>-4.0504144530409715E-2</v>
      </c>
      <c r="M381" s="77">
        <f t="shared" si="800"/>
        <v>-6.6244487433267135E-2</v>
      </c>
      <c r="N381" s="74">
        <v>6288508.5700000003</v>
      </c>
      <c r="O381" s="75">
        <v>4930.8</v>
      </c>
      <c r="P381" s="76">
        <f t="shared" si="801"/>
        <v>1275.3525938995701</v>
      </c>
      <c r="Q381" s="77">
        <f t="shared" si="802"/>
        <v>-2.6826945375662669E-2</v>
      </c>
      <c r="R381" s="78">
        <f t="shared" si="803"/>
        <v>7.7761951904872145E-2</v>
      </c>
      <c r="S381" s="74">
        <v>6461860.5499999998</v>
      </c>
      <c r="T381" s="75">
        <v>5020.2</v>
      </c>
      <c r="U381" s="76">
        <v>1287.1719353810606</v>
      </c>
      <c r="V381" s="77">
        <v>0.10747204393252344</v>
      </c>
      <c r="W381" s="77">
        <v>0.48980125802160118</v>
      </c>
      <c r="X381" s="74">
        <v>5834784.3499999996</v>
      </c>
      <c r="Y381" s="75">
        <v>5013.3195555555558</v>
      </c>
      <c r="Z381" s="76">
        <v>1163.8564598448806</v>
      </c>
      <c r="AA381" s="77">
        <v>0.3452269663904694</v>
      </c>
      <c r="AB381" s="77">
        <v>0.70971431258849682</v>
      </c>
      <c r="AC381" s="74">
        <v>4337397.7</v>
      </c>
      <c r="AD381" s="75">
        <v>5085.1861111111111</v>
      </c>
      <c r="AE381" s="76">
        <v>852.94768081797508</v>
      </c>
      <c r="AF381" s="77">
        <v>0.27094858734212307</v>
      </c>
      <c r="AG381" s="77">
        <v>0.55841282450189877</v>
      </c>
      <c r="AH381" s="74">
        <v>3412724.75</v>
      </c>
      <c r="AI381" s="75">
        <v>5138.3899999999985</v>
      </c>
      <c r="AJ381" s="76">
        <f t="shared" si="804"/>
        <v>664.1622667800616</v>
      </c>
      <c r="AK381" s="77">
        <f t="shared" si="805"/>
        <v>0.22618085422395928</v>
      </c>
      <c r="AL381" s="78">
        <f t="shared" si="806"/>
        <v>1.3980690157809956</v>
      </c>
      <c r="AM381" s="74">
        <v>2783214.84</v>
      </c>
      <c r="AN381" s="75">
        <v>5140.8711111111115</v>
      </c>
      <c r="AO381" s="76">
        <f t="shared" si="807"/>
        <v>541.38973334393813</v>
      </c>
      <c r="AP381" s="77">
        <f t="shared" si="808"/>
        <v>0.955722116782451</v>
      </c>
      <c r="AQ381" s="78">
        <f t="shared" si="809"/>
        <v>0.74031954602663552</v>
      </c>
      <c r="AR381" s="74">
        <v>1423113.65</v>
      </c>
      <c r="AS381" s="75">
        <v>5084.53</v>
      </c>
      <c r="AT381" s="79">
        <f t="shared" si="810"/>
        <v>279.89089453695817</v>
      </c>
      <c r="AU381" s="77">
        <f t="shared" si="811"/>
        <v>-0.11013966089936908</v>
      </c>
      <c r="AV381" s="78">
        <f t="shared" si="812"/>
        <v>4.6837938676040462E-2</v>
      </c>
      <c r="AW381" s="74">
        <v>1599255.06</v>
      </c>
      <c r="AX381" s="75">
        <v>5080.79</v>
      </c>
      <c r="AY381" s="79">
        <f t="shared" si="813"/>
        <v>314.76503850779113</v>
      </c>
      <c r="AZ381" s="78">
        <f t="shared" si="814"/>
        <v>0.17640700756937266</v>
      </c>
      <c r="BA381" s="74">
        <v>1359440.27</v>
      </c>
    </row>
    <row r="382" spans="1:55">
      <c r="A382" s="62"/>
      <c r="B382" s="73" t="s">
        <v>610</v>
      </c>
      <c r="C382" s="73" t="s">
        <v>611</v>
      </c>
      <c r="D382" s="74">
        <v>2428574.58</v>
      </c>
      <c r="E382" s="75">
        <v>2120.9499999999998</v>
      </c>
      <c r="F382" s="76">
        <f t="shared" si="795"/>
        <v>1145.040939201773</v>
      </c>
      <c r="G382" s="77">
        <f t="shared" si="796"/>
        <v>-0.13357020276852868</v>
      </c>
      <c r="H382" s="77">
        <f t="shared" si="797"/>
        <v>5.4655979461065506E-2</v>
      </c>
      <c r="I382" s="74">
        <v>2802967.52</v>
      </c>
      <c r="J382" s="75">
        <v>2107.87</v>
      </c>
      <c r="K382" s="76">
        <f t="shared" si="798"/>
        <v>1329.7629929739501</v>
      </c>
      <c r="L382" s="77">
        <f t="shared" si="799"/>
        <v>0.2172434314136458</v>
      </c>
      <c r="M382" s="77">
        <f t="shared" si="800"/>
        <v>0.59548535821830562</v>
      </c>
      <c r="N382" s="74">
        <v>2302717.31</v>
      </c>
      <c r="O382" s="75">
        <v>2083.4299999999998</v>
      </c>
      <c r="P382" s="76">
        <f t="shared" si="801"/>
        <v>1105.2530250596374</v>
      </c>
      <c r="Q382" s="77">
        <f t="shared" si="802"/>
        <v>0.31073646983281605</v>
      </c>
      <c r="R382" s="78">
        <f t="shared" si="803"/>
        <v>0.15972184995432365</v>
      </c>
      <c r="S382" s="74">
        <v>1756811.81</v>
      </c>
      <c r="T382" s="75">
        <v>2082.3999999999996</v>
      </c>
      <c r="U382" s="76">
        <v>843.64762293507511</v>
      </c>
      <c r="V382" s="77">
        <v>-0.11521356378964132</v>
      </c>
      <c r="W382" s="77">
        <v>-9.1347488066464602E-2</v>
      </c>
      <c r="X382" s="74">
        <v>1985577.24</v>
      </c>
      <c r="Y382" s="75">
        <v>2099.9462222222219</v>
      </c>
      <c r="Z382" s="76">
        <v>945.53718518505991</v>
      </c>
      <c r="AA382" s="77">
        <v>2.6973826390691329E-2</v>
      </c>
      <c r="AB382" s="77">
        <v>0.26825927860207199</v>
      </c>
      <c r="AC382" s="74">
        <v>1933425.36</v>
      </c>
      <c r="AD382" s="75">
        <v>2100.2716666666674</v>
      </c>
      <c r="AE382" s="76">
        <v>920.55965458436697</v>
      </c>
      <c r="AF382" s="77">
        <v>0.23494800550017964</v>
      </c>
      <c r="AG382" s="77">
        <v>7.8672319191054024E-2</v>
      </c>
      <c r="AH382" s="74">
        <v>1565592.52</v>
      </c>
      <c r="AI382" s="75">
        <v>2106.0900000000006</v>
      </c>
      <c r="AJ382" s="76">
        <f t="shared" si="804"/>
        <v>743.36449059631809</v>
      </c>
      <c r="AK382" s="77">
        <f t="shared" si="805"/>
        <v>-0.12654434487371855</v>
      </c>
      <c r="AL382" s="78">
        <f t="shared" si="806"/>
        <v>-9.9490445821770954E-2</v>
      </c>
      <c r="AM382" s="74">
        <v>1792412.14</v>
      </c>
      <c r="AN382" s="75">
        <v>2135.42</v>
      </c>
      <c r="AO382" s="76">
        <f t="shared" si="807"/>
        <v>839.37217971171935</v>
      </c>
      <c r="AP382" s="77">
        <f t="shared" si="808"/>
        <v>3.0973408773724436E-2</v>
      </c>
      <c r="AQ382" s="78">
        <f t="shared" si="809"/>
        <v>-4.2286519996757983E-2</v>
      </c>
      <c r="AR382" s="74">
        <v>1738562.92</v>
      </c>
      <c r="AS382" s="75">
        <v>2163.7499999999995</v>
      </c>
      <c r="AT382" s="79">
        <f t="shared" si="810"/>
        <v>803.49528365106892</v>
      </c>
      <c r="AU382" s="77">
        <f t="shared" si="811"/>
        <v>-7.1058989637395514E-2</v>
      </c>
      <c r="AV382" s="78">
        <f t="shared" si="812"/>
        <v>-0.24570980165094067</v>
      </c>
      <c r="AW382" s="74">
        <v>1871553.63</v>
      </c>
      <c r="AX382" s="75">
        <v>2188.29</v>
      </c>
      <c r="AY382" s="79">
        <f t="shared" si="813"/>
        <v>855.25850321483892</v>
      </c>
      <c r="AZ382" s="78">
        <f t="shared" si="814"/>
        <v>-0.18801065952010412</v>
      </c>
      <c r="BA382" s="74">
        <v>2304899.2599999998</v>
      </c>
    </row>
    <row r="383" spans="1:55">
      <c r="A383" s="62"/>
      <c r="B383" s="73" t="s">
        <v>612</v>
      </c>
      <c r="C383" s="73" t="s">
        <v>613</v>
      </c>
      <c r="D383" s="74">
        <v>2897382.51</v>
      </c>
      <c r="E383" s="75">
        <v>3063.5699999999997</v>
      </c>
      <c r="F383" s="76">
        <f t="shared" si="795"/>
        <v>945.75365015325258</v>
      </c>
      <c r="G383" s="77">
        <f t="shared" si="796"/>
        <v>0.39882187723695345</v>
      </c>
      <c r="H383" s="77">
        <f t="shared" si="797"/>
        <v>0.73876888586621869</v>
      </c>
      <c r="I383" s="74">
        <v>2071301.97</v>
      </c>
      <c r="J383" s="75">
        <v>2808.59</v>
      </c>
      <c r="K383" s="76">
        <f t="shared" si="798"/>
        <v>737.48819514418267</v>
      </c>
      <c r="L383" s="77">
        <f t="shared" si="799"/>
        <v>0.24302380035744889</v>
      </c>
      <c r="M383" s="77">
        <f t="shared" si="800"/>
        <v>0.34676986790562359</v>
      </c>
      <c r="N383" s="74">
        <v>1666341.36</v>
      </c>
      <c r="O383" s="75">
        <v>2768.6099999999997</v>
      </c>
      <c r="P383" s="76">
        <f t="shared" si="801"/>
        <v>601.8692990345337</v>
      </c>
      <c r="Q383" s="77">
        <f t="shared" si="802"/>
        <v>8.3462655757951767E-2</v>
      </c>
      <c r="R383" s="78">
        <f t="shared" si="803"/>
        <v>-0.15937702075819574</v>
      </c>
      <c r="S383" s="74">
        <v>1537977.66</v>
      </c>
      <c r="T383" s="75">
        <v>2719.75</v>
      </c>
      <c r="U383" s="76">
        <v>565.48493795385605</v>
      </c>
      <c r="V383" s="77">
        <v>-0.22413294563093691</v>
      </c>
      <c r="W383" s="77">
        <v>-0.43975357979166918</v>
      </c>
      <c r="X383" s="74">
        <v>1982269.58</v>
      </c>
      <c r="Y383" s="75">
        <v>2695.5508888888885</v>
      </c>
      <c r="Z383" s="76">
        <v>735.38570099750393</v>
      </c>
      <c r="AA383" s="77">
        <v>-0.27790925384256127</v>
      </c>
      <c r="AB383" s="77">
        <v>-0.23110535369314442</v>
      </c>
      <c r="AC383" s="74">
        <v>2745180.7</v>
      </c>
      <c r="AD383" s="75">
        <v>2751.7666666666664</v>
      </c>
      <c r="AE383" s="76">
        <v>997.60664058241389</v>
      </c>
      <c r="AF383" s="77">
        <v>6.4817199775071097E-2</v>
      </c>
      <c r="AG383" s="77">
        <v>1.1632650426976772</v>
      </c>
      <c r="AH383" s="74">
        <v>2578076.9700000002</v>
      </c>
      <c r="AI383" s="75">
        <v>2750.57</v>
      </c>
      <c r="AJ383" s="76">
        <f t="shared" si="804"/>
        <v>937.28826025151147</v>
      </c>
      <c r="AK383" s="77">
        <f t="shared" si="805"/>
        <v>1.0315834897808178</v>
      </c>
      <c r="AL383" s="78">
        <f t="shared" si="806"/>
        <v>2.6977059976334532</v>
      </c>
      <c r="AM383" s="74">
        <v>1268998.78</v>
      </c>
      <c r="AN383" s="75">
        <v>2685.1422222222222</v>
      </c>
      <c r="AO383" s="76">
        <f t="shared" si="807"/>
        <v>472.60021070681961</v>
      </c>
      <c r="AP383" s="77">
        <f t="shared" si="808"/>
        <v>0.82011028157764232</v>
      </c>
      <c r="AQ383" s="78">
        <f t="shared" si="809"/>
        <v>0.34626496514454064</v>
      </c>
      <c r="AR383" s="74">
        <v>697209.83</v>
      </c>
      <c r="AS383" s="75">
        <v>2728.4599999999996</v>
      </c>
      <c r="AT383" s="79">
        <f t="shared" si="810"/>
        <v>255.53236257815766</v>
      </c>
      <c r="AU383" s="77">
        <f t="shared" si="811"/>
        <v>-0.26033879442864316</v>
      </c>
      <c r="AV383" s="78">
        <f t="shared" si="812"/>
        <v>-0.29366577270517463</v>
      </c>
      <c r="AW383" s="74">
        <v>942607</v>
      </c>
      <c r="AX383" s="75">
        <v>2694.08</v>
      </c>
      <c r="AY383" s="79">
        <f t="shared" si="813"/>
        <v>349.88084986340419</v>
      </c>
      <c r="AZ383" s="78">
        <f t="shared" si="814"/>
        <v>-4.5057085629883448E-2</v>
      </c>
      <c r="BA383" s="74">
        <v>987082.04</v>
      </c>
    </row>
    <row r="384" spans="1:55">
      <c r="A384" s="62"/>
      <c r="B384" s="73" t="s">
        <v>614</v>
      </c>
      <c r="C384" s="73" t="s">
        <v>615</v>
      </c>
      <c r="D384" s="74">
        <v>2151865.42</v>
      </c>
      <c r="E384" s="75">
        <v>1739.1299999999999</v>
      </c>
      <c r="F384" s="76">
        <f t="shared" si="795"/>
        <v>1237.3229258307315</v>
      </c>
      <c r="G384" s="77">
        <f t="shared" si="796"/>
        <v>0.23170898363922007</v>
      </c>
      <c r="H384" s="77">
        <f t="shared" si="797"/>
        <v>7.0209922968414828E-2</v>
      </c>
      <c r="I384" s="74">
        <v>1747056.69</v>
      </c>
      <c r="J384" s="75">
        <v>1667.37</v>
      </c>
      <c r="K384" s="76">
        <f t="shared" si="798"/>
        <v>1047.7918458410552</v>
      </c>
      <c r="L384" s="77">
        <f t="shared" si="799"/>
        <v>-0.13111787184797374</v>
      </c>
      <c r="M384" s="77">
        <f t="shared" si="800"/>
        <v>-0.1621065109837222</v>
      </c>
      <c r="N384" s="74">
        <v>2010694.7</v>
      </c>
      <c r="O384" s="75">
        <v>1722.5200000000004</v>
      </c>
      <c r="P384" s="76">
        <f t="shared" si="801"/>
        <v>1167.2983187423074</v>
      </c>
      <c r="Q384" s="77">
        <f t="shared" si="802"/>
        <v>-3.5664951702547201E-2</v>
      </c>
      <c r="R384" s="78">
        <f t="shared" si="803"/>
        <v>3.2179670803580668E-2</v>
      </c>
      <c r="S384" s="74">
        <v>2085058.2</v>
      </c>
      <c r="T384" s="75">
        <v>2265.27</v>
      </c>
      <c r="U384" s="76">
        <v>920.44577467586646</v>
      </c>
      <c r="V384" s="77">
        <v>7.0353786918673666E-2</v>
      </c>
      <c r="W384" s="77">
        <v>-3.0384578595346011E-2</v>
      </c>
      <c r="X384" s="74">
        <v>1948008.43</v>
      </c>
      <c r="Y384" s="75">
        <v>2088.6970000000001</v>
      </c>
      <c r="Z384" s="76">
        <v>932.64290129204949</v>
      </c>
      <c r="AA384" s="77">
        <v>-9.4116886159691659E-2</v>
      </c>
      <c r="AB384" s="77">
        <v>0.33887440971822314</v>
      </c>
      <c r="AC384" s="74">
        <v>2150397.11</v>
      </c>
      <c r="AD384" s="75">
        <v>2277.0027777777786</v>
      </c>
      <c r="AE384" s="76">
        <v>944.39810569693793</v>
      </c>
      <c r="AF384" s="77">
        <v>0.47797700306205698</v>
      </c>
      <c r="AG384" s="77">
        <v>1.6524887801325363</v>
      </c>
      <c r="AH384" s="74">
        <v>1454959.79</v>
      </c>
      <c r="AI384" s="75">
        <v>2084.6799999999998</v>
      </c>
      <c r="AJ384" s="76">
        <f t="shared" si="804"/>
        <v>697.92955753401009</v>
      </c>
      <c r="AK384" s="77">
        <f t="shared" si="805"/>
        <v>0.79467527210311006</v>
      </c>
      <c r="AL384" s="78">
        <f t="shared" si="806"/>
        <v>1.0907505813776457</v>
      </c>
      <c r="AM384" s="74">
        <v>810709.22</v>
      </c>
      <c r="AN384" s="75">
        <v>1891.9155555555556</v>
      </c>
      <c r="AO384" s="76">
        <f t="shared" si="807"/>
        <v>428.51237076590218</v>
      </c>
      <c r="AP384" s="77">
        <f t="shared" si="808"/>
        <v>0.16497430698288754</v>
      </c>
      <c r="AQ384" s="78">
        <f t="shared" si="809"/>
        <v>0.47298960781039345</v>
      </c>
      <c r="AR384" s="74">
        <v>695903.09</v>
      </c>
      <c r="AS384" s="75">
        <v>1603.42</v>
      </c>
      <c r="AT384" s="79">
        <f t="shared" si="810"/>
        <v>434.01173117461423</v>
      </c>
      <c r="AU384" s="77">
        <f t="shared" si="811"/>
        <v>0.26439664718891559</v>
      </c>
      <c r="AV384" s="78">
        <f t="shared" si="812"/>
        <v>0.3971919357547537</v>
      </c>
      <c r="AW384" s="74">
        <v>550383.53</v>
      </c>
      <c r="AX384" s="75">
        <v>1597.83</v>
      </c>
      <c r="AY384" s="79">
        <f t="shared" si="813"/>
        <v>344.45687588792305</v>
      </c>
      <c r="AZ384" s="78">
        <f t="shared" si="814"/>
        <v>0.10502660605837322</v>
      </c>
      <c r="BA384" s="74">
        <v>498072.65</v>
      </c>
    </row>
    <row r="385" spans="1:55">
      <c r="A385" s="62"/>
      <c r="B385" s="73" t="s">
        <v>616</v>
      </c>
      <c r="C385" s="73" t="s">
        <v>617</v>
      </c>
      <c r="D385" s="74">
        <v>2818934.83</v>
      </c>
      <c r="E385" s="75">
        <v>1631.4</v>
      </c>
      <c r="F385" s="76">
        <f t="shared" si="795"/>
        <v>1727.9237648645335</v>
      </c>
      <c r="G385" s="77">
        <f t="shared" si="796"/>
        <v>0.24411534731465623</v>
      </c>
      <c r="H385" s="77">
        <f t="shared" si="797"/>
        <v>0.47331328410210344</v>
      </c>
      <c r="I385" s="74">
        <v>2265814.69</v>
      </c>
      <c r="J385" s="75">
        <v>1594.84</v>
      </c>
      <c r="K385" s="76">
        <f t="shared" si="798"/>
        <v>1420.715990318778</v>
      </c>
      <c r="L385" s="77">
        <f t="shared" si="799"/>
        <v>0.18422563252045429</v>
      </c>
      <c r="M385" s="77">
        <f t="shared" si="800"/>
        <v>0.37430313387181502</v>
      </c>
      <c r="N385" s="74">
        <v>1913330.22</v>
      </c>
      <c r="O385" s="75">
        <v>1556.9499999999998</v>
      </c>
      <c r="P385" s="76">
        <f t="shared" si="801"/>
        <v>1228.8963807444043</v>
      </c>
      <c r="Q385" s="77">
        <f t="shared" si="802"/>
        <v>0.16050784253572356</v>
      </c>
      <c r="R385" s="78">
        <f t="shared" si="803"/>
        <v>0.22429536717262233</v>
      </c>
      <c r="S385" s="74">
        <v>1648700.81</v>
      </c>
      <c r="T385" s="75">
        <v>1520.0900000000001</v>
      </c>
      <c r="U385" s="76">
        <v>1084.6073653533672</v>
      </c>
      <c r="V385" s="77">
        <v>5.4965181878928314E-2</v>
      </c>
      <c r="W385" s="77">
        <v>0.20580487948118906</v>
      </c>
      <c r="X385" s="74">
        <v>1562801.16</v>
      </c>
      <c r="Y385" s="75">
        <v>1527.7241111111109</v>
      </c>
      <c r="Z385" s="76">
        <v>1022.9603294428453</v>
      </c>
      <c r="AA385" s="77">
        <v>0.14298073547186665</v>
      </c>
      <c r="AB385" s="77">
        <v>0.47984710240177342</v>
      </c>
      <c r="AC385" s="74">
        <v>1367303.15</v>
      </c>
      <c r="AD385" s="75">
        <v>1512.325</v>
      </c>
      <c r="AE385" s="76">
        <v>904.10669003025134</v>
      </c>
      <c r="AF385" s="77">
        <v>0.29472619832987412</v>
      </c>
      <c r="AG385" s="77">
        <v>4.9299922947658247E-2</v>
      </c>
      <c r="AH385" s="74">
        <v>1056055.83</v>
      </c>
      <c r="AI385" s="75">
        <v>1569.07</v>
      </c>
      <c r="AJ385" s="76">
        <f t="shared" si="804"/>
        <v>673.04570860446006</v>
      </c>
      <c r="AK385" s="77">
        <f t="shared" si="805"/>
        <v>-0.18955843768265623</v>
      </c>
      <c r="AL385" s="78">
        <f t="shared" si="806"/>
        <v>-0.13198981775963592</v>
      </c>
      <c r="AM385" s="74">
        <v>1303062.28</v>
      </c>
      <c r="AN385" s="75">
        <v>1592.6077777777778</v>
      </c>
      <c r="AO385" s="76">
        <f t="shared" si="807"/>
        <v>818.19409535862565</v>
      </c>
      <c r="AP385" s="77">
        <f t="shared" si="808"/>
        <v>7.1033647087904689E-2</v>
      </c>
      <c r="AQ385" s="78">
        <f t="shared" si="809"/>
        <v>0.1228955622694549</v>
      </c>
      <c r="AR385" s="74">
        <v>1216639.9099999999</v>
      </c>
      <c r="AS385" s="75">
        <v>1602.52</v>
      </c>
      <c r="AT385" s="79">
        <f t="shared" si="810"/>
        <v>759.20419713950525</v>
      </c>
      <c r="AU385" s="77">
        <f t="shared" si="811"/>
        <v>4.8422302438920171E-2</v>
      </c>
      <c r="AV385" s="78">
        <f t="shared" si="812"/>
        <v>0.16043799479382356</v>
      </c>
      <c r="AW385" s="74">
        <v>1160448.33</v>
      </c>
      <c r="AX385" s="75">
        <v>1636.87</v>
      </c>
      <c r="AY385" s="79">
        <f t="shared" si="813"/>
        <v>708.94348970901797</v>
      </c>
      <c r="AZ385" s="78">
        <f t="shared" si="814"/>
        <v>0.1068421494795789</v>
      </c>
      <c r="BA385" s="74">
        <v>1048431.64</v>
      </c>
    </row>
    <row r="386" spans="1:55">
      <c r="A386" s="62"/>
      <c r="B386" s="73" t="s">
        <v>618</v>
      </c>
      <c r="C386" s="73" t="s">
        <v>619</v>
      </c>
      <c r="D386" s="74">
        <v>1442158.33</v>
      </c>
      <c r="E386" s="75">
        <v>1895.8999999999999</v>
      </c>
      <c r="F386" s="76">
        <f t="shared" si="795"/>
        <v>760.67215042987505</v>
      </c>
      <c r="G386" s="77">
        <f t="shared" si="796"/>
        <v>0.28342617053837788</v>
      </c>
      <c r="H386" s="77">
        <f t="shared" si="797"/>
        <v>0.26026503382679866</v>
      </c>
      <c r="I386" s="74">
        <v>1123678.45</v>
      </c>
      <c r="J386" s="75">
        <v>1832.04</v>
      </c>
      <c r="K386" s="76">
        <f t="shared" si="798"/>
        <v>613.34820746271919</v>
      </c>
      <c r="L386" s="77">
        <f t="shared" si="799"/>
        <v>-1.8046333512011448E-2</v>
      </c>
      <c r="M386" s="77">
        <f t="shared" si="800"/>
        <v>-8.8617858055166421E-2</v>
      </c>
      <c r="N386" s="74">
        <v>1144329.3999999999</v>
      </c>
      <c r="O386" s="75">
        <v>1826.3899999999999</v>
      </c>
      <c r="P386" s="76">
        <f t="shared" si="801"/>
        <v>626.55259829499721</v>
      </c>
      <c r="Q386" s="77">
        <f t="shared" si="802"/>
        <v>-7.1868487232761125E-2</v>
      </c>
      <c r="R386" s="78">
        <f t="shared" si="803"/>
        <v>-0.24103286757263823</v>
      </c>
      <c r="S386" s="74">
        <v>1232938.8500000001</v>
      </c>
      <c r="T386" s="75">
        <v>1838.3500000000001</v>
      </c>
      <c r="U386" s="76">
        <v>670.67688416242822</v>
      </c>
      <c r="V386" s="77">
        <v>-0.18226337325354983</v>
      </c>
      <c r="W386" s="77">
        <v>-0.43324951767394687</v>
      </c>
      <c r="X386" s="74">
        <v>1507745.66</v>
      </c>
      <c r="Y386" s="75">
        <v>1931.4514444444449</v>
      </c>
      <c r="Z386" s="76">
        <v>780.62830123781964</v>
      </c>
      <c r="AA386" s="77">
        <v>-0.30692784964151854</v>
      </c>
      <c r="AB386" s="77">
        <v>-0.53472018542244748</v>
      </c>
      <c r="AC386" s="74">
        <v>2175452.67</v>
      </c>
      <c r="AD386" s="75">
        <v>2071.6505555555559</v>
      </c>
      <c r="AE386" s="76">
        <v>1050.105995997287</v>
      </c>
      <c r="AF386" s="77">
        <v>-0.32867045034648518</v>
      </c>
      <c r="AG386" s="77">
        <v>-0.36360073242709667</v>
      </c>
      <c r="AH386" s="74">
        <v>3240513.8</v>
      </c>
      <c r="AI386" s="75">
        <v>2102.8999999999996</v>
      </c>
      <c r="AJ386" s="76">
        <f t="shared" si="804"/>
        <v>1540.9737980883544</v>
      </c>
      <c r="AK386" s="77">
        <f t="shared" si="805"/>
        <v>-5.2031497941122475E-2</v>
      </c>
      <c r="AL386" s="78">
        <f t="shared" si="806"/>
        <v>0.44825198696041568</v>
      </c>
      <c r="AM386" s="74">
        <v>3418377.08</v>
      </c>
      <c r="AN386" s="75">
        <v>2093.7555555555559</v>
      </c>
      <c r="AO386" s="76">
        <f t="shared" si="807"/>
        <v>1632.6533777688151</v>
      </c>
      <c r="AP386" s="77">
        <f t="shared" si="808"/>
        <v>0.52774272965291624</v>
      </c>
      <c r="AQ386" s="78">
        <f t="shared" si="809"/>
        <v>0.75488004461770331</v>
      </c>
      <c r="AR386" s="74">
        <v>2237534.5099999998</v>
      </c>
      <c r="AS386" s="75">
        <v>2158.79</v>
      </c>
      <c r="AT386" s="79">
        <f t="shared" si="810"/>
        <v>1036.4762251075833</v>
      </c>
      <c r="AU386" s="77">
        <f t="shared" si="811"/>
        <v>0.14867510776267268</v>
      </c>
      <c r="AV386" s="78">
        <f t="shared" si="812"/>
        <v>8.3993948621417028E-2</v>
      </c>
      <c r="AW386" s="74">
        <v>1947926.35</v>
      </c>
      <c r="AX386" s="75">
        <v>2194.2800000000002</v>
      </c>
      <c r="AY386" s="79">
        <f t="shared" si="813"/>
        <v>887.72916400823954</v>
      </c>
      <c r="AZ386" s="78">
        <f t="shared" si="814"/>
        <v>-5.630935910784915E-2</v>
      </c>
      <c r="BA386" s="74">
        <v>2064157.75</v>
      </c>
    </row>
    <row r="387" spans="1:55">
      <c r="A387" s="62"/>
      <c r="B387" s="93" t="s">
        <v>620</v>
      </c>
      <c r="C387" s="94" t="s">
        <v>621</v>
      </c>
      <c r="D387" s="74">
        <v>0</v>
      </c>
      <c r="E387" s="75">
        <v>300.88</v>
      </c>
      <c r="F387" s="76">
        <f t="shared" si="795"/>
        <v>0</v>
      </c>
      <c r="G387" s="77">
        <f t="shared" ref="G387" si="815">SUM(D387-I387)/ABS(I387)</f>
        <v>-1</v>
      </c>
      <c r="H387" s="77" t="str">
        <f>IFERROR(SUM(D387-N387)/ABS(N387),"")</f>
        <v/>
      </c>
      <c r="I387" s="74">
        <v>35431.32</v>
      </c>
      <c r="J387" s="75">
        <v>315.68000000000006</v>
      </c>
      <c r="K387" s="76">
        <f t="shared" si="798"/>
        <v>112.23808920425745</v>
      </c>
      <c r="L387" s="77" t="str">
        <f>IFERROR(SUM(I387-N387)/ABS(N387),"")</f>
        <v/>
      </c>
      <c r="M387" s="77" t="str">
        <f>IFERROR(SUM(I387-S387)/ABS(S387),"")</f>
        <v/>
      </c>
      <c r="N387" s="74"/>
      <c r="O387" s="75"/>
      <c r="P387" s="76"/>
      <c r="Q387" s="77"/>
      <c r="R387" s="78"/>
      <c r="S387" s="74"/>
      <c r="T387" s="75"/>
      <c r="U387" s="76"/>
      <c r="V387" s="77"/>
      <c r="W387" s="77"/>
      <c r="X387" s="74"/>
      <c r="Y387" s="75"/>
      <c r="Z387" s="76"/>
      <c r="AA387" s="77"/>
      <c r="AB387" s="77"/>
      <c r="AC387" s="74"/>
      <c r="AD387" s="75"/>
      <c r="AE387" s="76"/>
      <c r="AF387" s="77"/>
      <c r="AG387" s="77"/>
      <c r="AH387" s="74"/>
      <c r="AI387" s="75"/>
      <c r="AJ387" s="76"/>
      <c r="AK387" s="77"/>
      <c r="AL387" s="78"/>
      <c r="AM387" s="74"/>
      <c r="AN387" s="75"/>
      <c r="AO387" s="76"/>
      <c r="AP387" s="77"/>
      <c r="AQ387" s="78"/>
      <c r="AR387" s="74"/>
      <c r="AS387" s="75"/>
      <c r="AU387" s="77"/>
      <c r="AV387" s="78"/>
      <c r="AW387" s="74"/>
      <c r="AX387" s="75"/>
      <c r="AY387" s="79"/>
      <c r="AZ387" s="78"/>
      <c r="BA387" s="74"/>
    </row>
    <row r="388" spans="1:55" s="82" customFormat="1">
      <c r="A388" s="80"/>
      <c r="B388" s="59"/>
      <c r="C388" s="59" t="s">
        <v>55</v>
      </c>
      <c r="D388" s="47">
        <f>SUM(D380:D387)</f>
        <v>26674291.68</v>
      </c>
      <c r="E388" s="54">
        <f>SUM(E380:E387)</f>
        <v>26577.120000000003</v>
      </c>
      <c r="F388" s="49">
        <f t="shared" si="795"/>
        <v>1003.6562155718902</v>
      </c>
      <c r="G388" s="55">
        <f t="shared" ref="G388" si="816">SUM(D388-I388)/ABS(I388)</f>
        <v>0.17145367789872687</v>
      </c>
      <c r="H388" s="55">
        <f t="shared" ref="H388" si="817">SUM(D388-N388)/ABS(N388)</f>
        <v>0.16768027953433159</v>
      </c>
      <c r="I388" s="47">
        <f>SUM(I380:I387)</f>
        <v>22770248.780000001</v>
      </c>
      <c r="J388" s="54">
        <f>SUM(J380:J387)</f>
        <v>25867.57</v>
      </c>
      <c r="K388" s="49">
        <f t="shared" si="798"/>
        <v>880.26238181630515</v>
      </c>
      <c r="L388" s="55">
        <f t="shared" si="799"/>
        <v>-3.2211246894232473E-3</v>
      </c>
      <c r="M388" s="55">
        <f t="shared" si="800"/>
        <v>0.10892861495749226</v>
      </c>
      <c r="N388" s="47">
        <f>SUM(N380:N387)</f>
        <v>22843831.609999999</v>
      </c>
      <c r="O388" s="54">
        <f>SUM(O380:O387)</f>
        <v>25698.350000000002</v>
      </c>
      <c r="P388" s="49">
        <f t="shared" si="801"/>
        <v>888.9221140656889</v>
      </c>
      <c r="Q388" s="55">
        <f t="shared" si="802"/>
        <v>0.11251215532830373</v>
      </c>
      <c r="R388" s="56">
        <f t="shared" si="803"/>
        <v>0.15816587636574131</v>
      </c>
      <c r="S388" s="47">
        <f>SUM(S380:S387)</f>
        <v>20533556.870000001</v>
      </c>
      <c r="T388" s="54">
        <f>SUM(T380:T387)</f>
        <v>26112.6</v>
      </c>
      <c r="U388" s="49">
        <f t="shared" ref="U388" si="818">S388/T388</f>
        <v>786.3467012093779</v>
      </c>
      <c r="V388" s="55">
        <f t="shared" ref="V388" si="819">SUM(S388-X388)/ABS(X388)</f>
        <v>4.1036604246328538E-2</v>
      </c>
      <c r="W388" s="55">
        <f t="shared" ref="W388" si="820">SUM(S388-AC388)/ABS(AC388)</f>
        <v>-9.3831218837024472E-2</v>
      </c>
      <c r="X388" s="47">
        <f>SUM(X380:X387)</f>
        <v>19724144.939999998</v>
      </c>
      <c r="Y388" s="54">
        <f>SUM(Y380:Y387)</f>
        <v>25830.896999999997</v>
      </c>
      <c r="Z388" s="49">
        <f t="shared" ref="Z388" si="821">X388/Y388</f>
        <v>763.58730167210217</v>
      </c>
      <c r="AA388" s="55">
        <f t="shared" ref="AA388" si="822">SUM(X388-AC388)/ABS(AC388)</f>
        <v>-0.12955147065265035</v>
      </c>
      <c r="AB388" s="55">
        <f t="shared" ref="AB388" si="823">SUM(X388-AH388)/ABS(AH388)</f>
        <v>-0.12565385353219158</v>
      </c>
      <c r="AC388" s="47">
        <f>SUM(AC380:AC387)</f>
        <v>22659748.709999993</v>
      </c>
      <c r="AD388" s="54">
        <f>SUM(AD380:AD387)</f>
        <v>26274.463888888884</v>
      </c>
      <c r="AE388" s="49">
        <f t="shared" ref="AE388" si="824">AC388/AD388</f>
        <v>862.42477889653514</v>
      </c>
      <c r="AF388" s="55">
        <f t="shared" ref="AF388" si="825">SUM(AC388-AH388)/ABS(AH388)</f>
        <v>4.4777111903229316E-3</v>
      </c>
      <c r="AG388" s="55">
        <f t="shared" ref="AG388" si="826">SUM(AC388-AM388)/ABS(AM388)</f>
        <v>0.27832900501150221</v>
      </c>
      <c r="AH388" s="47">
        <f>SUM(AH380:AH387)</f>
        <v>22558737.199999999</v>
      </c>
      <c r="AI388" s="54">
        <f>SUM(AI380:AI387)</f>
        <v>26151.319999999992</v>
      </c>
      <c r="AJ388" s="49">
        <f t="shared" si="804"/>
        <v>862.62327102417794</v>
      </c>
      <c r="AK388" s="55">
        <f t="shared" si="805"/>
        <v>0.27263053303259555</v>
      </c>
      <c r="AL388" s="56">
        <f t="shared" si="806"/>
        <v>0.60246071730700945</v>
      </c>
      <c r="AM388" s="47">
        <f>SUM(AM380:AM387)</f>
        <v>17726069.439999998</v>
      </c>
      <c r="AN388" s="54">
        <f>SUM(AN380:AN387)</f>
        <v>25857.268888888892</v>
      </c>
      <c r="AO388" s="49">
        <f t="shared" si="807"/>
        <v>685.53525572134402</v>
      </c>
      <c r="AP388" s="55">
        <f t="shared" si="808"/>
        <v>0.25917198724475837</v>
      </c>
      <c r="AQ388" s="56">
        <f t="shared" si="809"/>
        <v>0.30800699907774431</v>
      </c>
      <c r="AR388" s="47">
        <f>SUM(AR380:AR387)</f>
        <v>14077560.189999999</v>
      </c>
      <c r="AS388" s="54">
        <f>SUM(AS380:AS387)</f>
        <v>25615.38</v>
      </c>
      <c r="AT388" s="81">
        <f t="shared" si="810"/>
        <v>549.57452085426803</v>
      </c>
      <c r="AU388" s="55">
        <f t="shared" si="811"/>
        <v>3.8783432547481997E-2</v>
      </c>
      <c r="AV388" s="56">
        <f t="shared" si="812"/>
        <v>8.6033845523991542E-2</v>
      </c>
      <c r="AW388" s="47">
        <f>SUM(AW380:AW387)</f>
        <v>13551968.339999998</v>
      </c>
      <c r="AX388" s="54">
        <f>SUM(AX380:AX387)</f>
        <v>25619.98</v>
      </c>
      <c r="AY388" s="81">
        <f>AW388/AX388</f>
        <v>528.96092580868515</v>
      </c>
      <c r="AZ388" s="56">
        <f t="shared" si="814"/>
        <v>4.5486298198493612E-2</v>
      </c>
      <c r="BA388" s="47">
        <f>SUM(BA380:BA387)</f>
        <v>12962358.630000001</v>
      </c>
    </row>
    <row r="389" spans="1:55" ht="4.5" customHeight="1">
      <c r="A389" s="88"/>
      <c r="C389" s="63"/>
      <c r="D389" s="64"/>
      <c r="E389" s="65"/>
      <c r="F389" s="66"/>
      <c r="G389" s="65"/>
      <c r="H389" s="65"/>
      <c r="I389" s="64"/>
      <c r="J389" s="65"/>
      <c r="K389" s="66"/>
      <c r="L389" s="65"/>
      <c r="M389" s="65"/>
      <c r="N389" s="64"/>
      <c r="O389" s="65"/>
      <c r="P389" s="66"/>
      <c r="Q389" s="65"/>
      <c r="R389" s="65"/>
      <c r="S389" s="64"/>
      <c r="T389" s="65"/>
      <c r="U389" s="66"/>
      <c r="V389" s="65"/>
      <c r="W389" s="65"/>
      <c r="X389" s="64"/>
      <c r="Y389" s="65"/>
      <c r="Z389" s="66"/>
      <c r="AA389" s="65"/>
      <c r="AB389" s="65"/>
      <c r="AC389" s="64"/>
      <c r="AD389" s="65"/>
      <c r="AE389" s="66"/>
      <c r="AF389" s="65"/>
      <c r="AG389" s="65"/>
      <c r="AH389" s="64"/>
      <c r="AI389" s="65"/>
      <c r="AJ389" s="66"/>
      <c r="AK389" s="65"/>
      <c r="AL389" s="65"/>
      <c r="AM389" s="64"/>
      <c r="AN389" s="65"/>
      <c r="AO389" s="66"/>
      <c r="AP389" s="65"/>
      <c r="AQ389" s="65"/>
      <c r="AR389" s="64"/>
      <c r="AS389" s="65"/>
      <c r="AT389" s="66"/>
      <c r="AU389" s="65"/>
      <c r="AV389" s="67"/>
      <c r="AW389" s="64"/>
      <c r="AX389" s="65"/>
      <c r="AY389" s="66"/>
      <c r="AZ389" s="89"/>
      <c r="BA389" s="64"/>
    </row>
    <row r="390" spans="1:55" ht="12.75">
      <c r="A390" s="80" t="s">
        <v>622</v>
      </c>
      <c r="B390" s="73"/>
      <c r="D390" s="83"/>
      <c r="E390" s="84"/>
      <c r="F390" s="85"/>
      <c r="G390" s="84"/>
      <c r="H390" s="84"/>
      <c r="I390" s="83"/>
      <c r="J390" s="84"/>
      <c r="K390" s="85"/>
      <c r="L390" s="84"/>
      <c r="M390" s="84"/>
      <c r="N390" s="83"/>
      <c r="O390" s="84"/>
      <c r="P390" s="85"/>
      <c r="Q390" s="84"/>
      <c r="R390" s="86"/>
      <c r="S390" s="83"/>
      <c r="T390" s="84"/>
      <c r="U390" s="85"/>
      <c r="V390" s="84"/>
      <c r="W390" s="84"/>
      <c r="X390" s="83"/>
      <c r="Y390" s="84"/>
      <c r="Z390" s="85"/>
      <c r="AA390" s="84"/>
      <c r="AB390" s="84"/>
      <c r="AC390" s="83"/>
      <c r="AD390" s="84"/>
      <c r="AE390" s="85"/>
      <c r="AF390" s="84"/>
      <c r="AG390" s="84"/>
      <c r="AH390" s="83"/>
      <c r="AI390" s="84"/>
      <c r="AJ390" s="85"/>
      <c r="AK390" s="84"/>
      <c r="AL390" s="86"/>
      <c r="AM390" s="83"/>
      <c r="AN390" s="84"/>
      <c r="AO390" s="85"/>
      <c r="AP390" s="84"/>
      <c r="AQ390" s="86"/>
      <c r="AR390" s="83"/>
      <c r="AS390" s="84"/>
      <c r="AT390" s="85"/>
      <c r="AU390" s="84"/>
      <c r="AV390" s="86"/>
      <c r="AW390" s="83"/>
      <c r="AX390" s="84"/>
      <c r="AY390" s="85"/>
      <c r="AZ390" s="87"/>
      <c r="BA390" s="83"/>
      <c r="BB390" s="84"/>
      <c r="BC390" s="84"/>
    </row>
    <row r="391" spans="1:55">
      <c r="A391" s="62"/>
      <c r="B391" s="73" t="s">
        <v>623</v>
      </c>
      <c r="C391" s="73" t="s">
        <v>624</v>
      </c>
      <c r="D391" s="74">
        <v>694470.61</v>
      </c>
      <c r="E391" s="75">
        <v>68.63</v>
      </c>
      <c r="F391" s="76">
        <f t="shared" ref="F391:F404" si="827">D391/E391</f>
        <v>10119.053038030017</v>
      </c>
      <c r="G391" s="77">
        <f t="shared" ref="G391:G404" si="828">SUM(D391-I391)/ABS(I391)</f>
        <v>-2.7791895263067287E-2</v>
      </c>
      <c r="H391" s="77">
        <f t="shared" ref="H391:H404" si="829">SUM(D391-N391)/ABS(N391)</f>
        <v>-0.10697628275523301</v>
      </c>
      <c r="I391" s="74">
        <v>714323</v>
      </c>
      <c r="J391" s="75">
        <v>65.740000000000009</v>
      </c>
      <c r="K391" s="76">
        <f t="shared" ref="K391:K404" si="830">I391/J391</f>
        <v>10865.880742318222</v>
      </c>
      <c r="L391" s="77">
        <f t="shared" ref="L391:L404" si="831">SUM(I391-N391)/ABS(N391)</f>
        <v>-8.1447981256638491E-2</v>
      </c>
      <c r="M391" s="77">
        <f t="shared" ref="M391:M404" si="832">SUM(I391-S391)/ABS(S391)</f>
        <v>5.7176792308810103E-3</v>
      </c>
      <c r="N391" s="74">
        <v>777662</v>
      </c>
      <c r="O391" s="75">
        <v>70.42</v>
      </c>
      <c r="P391" s="76">
        <f t="shared" ref="P391:P404" si="833">N391/O391</f>
        <v>11043.197955126385</v>
      </c>
      <c r="Q391" s="77">
        <f t="shared" ref="Q391:Q404" si="834">SUM(N391-S391)/ABS(S391)</f>
        <v>9.4894637112406283E-2</v>
      </c>
      <c r="R391" s="78">
        <f t="shared" ref="R391:R404" si="835">SUM(N391-X391)/ABS(X391)</f>
        <v>0.27467983188811734</v>
      </c>
      <c r="S391" s="74">
        <v>710261.95</v>
      </c>
      <c r="T391" s="75">
        <v>82.12</v>
      </c>
      <c r="U391" s="76">
        <v>8649.0739162201644</v>
      </c>
      <c r="V391" s="77">
        <v>0.16420319241846248</v>
      </c>
      <c r="W391" s="77">
        <v>0.42526261313615504</v>
      </c>
      <c r="X391" s="74">
        <v>610084.18000000005</v>
      </c>
      <c r="Y391" s="75">
        <v>85.676666666666662</v>
      </c>
      <c r="Z391" s="76">
        <v>7120.773995253473</v>
      </c>
      <c r="AA391" s="77">
        <v>0.22423870885921529</v>
      </c>
      <c r="AB391" s="77">
        <v>0.13181805414783215</v>
      </c>
      <c r="AC391" s="74">
        <v>498337.6</v>
      </c>
      <c r="AD391" s="75">
        <v>90.38333333333334</v>
      </c>
      <c r="AE391" s="76">
        <v>5513.6005900792916</v>
      </c>
      <c r="AF391" s="77">
        <v>-7.5492348054819844E-2</v>
      </c>
      <c r="AG391" s="77">
        <v>-0.11094003246117487</v>
      </c>
      <c r="AH391" s="74">
        <v>539030.26</v>
      </c>
      <c r="AI391" s="75">
        <v>106.96</v>
      </c>
      <c r="AJ391" s="76">
        <f t="shared" ref="AJ391:AJ404" si="836">AH391/AI391</f>
        <v>5039.5499252056843</v>
      </c>
      <c r="AK391" s="77">
        <f t="shared" ref="AK391:AK404" si="837">SUM(AH391-AM391)/ABS(AM391)</f>
        <v>-3.8342229327980662E-2</v>
      </c>
      <c r="AL391" s="78">
        <f t="shared" ref="AL391:AL404" si="838">SUM(AH391-AR391)/ABS(AR391)</f>
        <v>0.19089027593919411</v>
      </c>
      <c r="AM391" s="74">
        <v>560521.92000000004</v>
      </c>
      <c r="AN391" s="75">
        <v>115.59</v>
      </c>
      <c r="AO391" s="76">
        <f t="shared" ref="AO391:AO404" si="839">AM391/AN391</f>
        <v>4849.2250194653516</v>
      </c>
      <c r="AP391" s="77">
        <f t="shared" ref="AP391:AP404" si="840">SUM(AM391-AR391)/ABS(AR391)</f>
        <v>0.23837222789452844</v>
      </c>
      <c r="AQ391" s="78">
        <f t="shared" ref="AQ391:AQ404" si="841">SUM(AM391-AW391)/ABS(AW391)</f>
        <v>0.62061037403930563</v>
      </c>
      <c r="AR391" s="74">
        <v>452627.98</v>
      </c>
      <c r="AS391" s="75">
        <v>144.66</v>
      </c>
      <c r="AT391" s="79">
        <f t="shared" ref="AT391:AT404" si="842">AR391/AS391</f>
        <v>3128.9090280658093</v>
      </c>
      <c r="AU391" s="77">
        <f t="shared" ref="AU391:AU404" si="843">SUM(AR391-AW391)/ABS(AW391)</f>
        <v>0.30866175575873156</v>
      </c>
      <c r="AV391" s="78">
        <f t="shared" ref="AV391:AV404" si="844">SUM(AR391-BA391)/ABS(BA391)</f>
        <v>0.22274166470498011</v>
      </c>
      <c r="AW391" s="74">
        <v>345870.87</v>
      </c>
      <c r="AX391" s="75">
        <v>140.88999999999999</v>
      </c>
      <c r="AY391" s="79">
        <f t="shared" ref="AY391:AY403" si="845">AW391/AX391</f>
        <v>2454.9000638796224</v>
      </c>
      <c r="AZ391" s="78">
        <f t="shared" ref="AZ391:AZ404" si="846">SUM(AW391-BA391)/ABS(BA391)</f>
        <v>-6.5654926244816378E-2</v>
      </c>
      <c r="BA391" s="74">
        <v>370174.66</v>
      </c>
    </row>
    <row r="392" spans="1:55">
      <c r="A392" s="62"/>
      <c r="B392" s="73" t="s">
        <v>625</v>
      </c>
      <c r="C392" s="73" t="s">
        <v>626</v>
      </c>
      <c r="D392" s="74">
        <v>96270.26</v>
      </c>
      <c r="E392" s="75">
        <v>31.1</v>
      </c>
      <c r="F392" s="76">
        <f t="shared" si="827"/>
        <v>3095.5067524115752</v>
      </c>
      <c r="G392" s="77">
        <f t="shared" si="828"/>
        <v>0.53711834597762897</v>
      </c>
      <c r="H392" s="77">
        <f t="shared" si="829"/>
        <v>0.56750086296168434</v>
      </c>
      <c r="I392" s="74">
        <v>62630.35</v>
      </c>
      <c r="J392" s="75">
        <v>32</v>
      </c>
      <c r="K392" s="76">
        <f t="shared" si="830"/>
        <v>1957.1984375</v>
      </c>
      <c r="L392" s="77">
        <f t="shared" si="831"/>
        <v>1.9765893149061114E-2</v>
      </c>
      <c r="M392" s="77">
        <f t="shared" si="832"/>
        <v>8.9489503176079857E-2</v>
      </c>
      <c r="N392" s="74">
        <v>61416.4</v>
      </c>
      <c r="O392" s="75">
        <v>31.099999999999998</v>
      </c>
      <c r="P392" s="76">
        <f t="shared" si="833"/>
        <v>1974.8038585209006</v>
      </c>
      <c r="Q392" s="77">
        <f t="shared" si="834"/>
        <v>6.8372172961884997E-2</v>
      </c>
      <c r="R392" s="78">
        <f t="shared" si="835"/>
        <v>0.89412217156472862</v>
      </c>
      <c r="S392" s="74">
        <v>57485.96</v>
      </c>
      <c r="T392" s="75">
        <v>29.099999999999998</v>
      </c>
      <c r="U392" s="76">
        <v>1975.4625429553266</v>
      </c>
      <c r="V392" s="77">
        <v>0.77290481678644662</v>
      </c>
      <c r="W392" s="77">
        <v>4.179412128756612E-2</v>
      </c>
      <c r="X392" s="74">
        <v>32424.73</v>
      </c>
      <c r="Y392" s="75">
        <v>19.899999999999999</v>
      </c>
      <c r="Z392" s="76">
        <v>1629.3834170854273</v>
      </c>
      <c r="AA392" s="77">
        <v>-0.41238011684354609</v>
      </c>
      <c r="AB392" s="77">
        <v>-0.69850159858247618</v>
      </c>
      <c r="AC392" s="74">
        <v>55179.77</v>
      </c>
      <c r="AD392" s="75">
        <v>19.777777777777779</v>
      </c>
      <c r="AE392" s="76">
        <v>2789.9883707865165</v>
      </c>
      <c r="AF392" s="77">
        <v>-0.48691592973675835</v>
      </c>
      <c r="AG392" s="77">
        <v>-0.42315903805775862</v>
      </c>
      <c r="AH392" s="74">
        <v>107545.28</v>
      </c>
      <c r="AI392" s="75">
        <v>26.11</v>
      </c>
      <c r="AJ392" s="76">
        <f t="shared" si="836"/>
        <v>4118.9306779011877</v>
      </c>
      <c r="AK392" s="77">
        <f t="shared" si="837"/>
        <v>0.12426207589389549</v>
      </c>
      <c r="AL392" s="78">
        <f t="shared" si="838"/>
        <v>0.24017165513158392</v>
      </c>
      <c r="AM392" s="74">
        <v>95658.55</v>
      </c>
      <c r="AN392" s="75">
        <v>31.990000000000002</v>
      </c>
      <c r="AO392" s="76">
        <f t="shared" si="839"/>
        <v>2990.2641450453266</v>
      </c>
      <c r="AP392" s="77">
        <f t="shared" si="840"/>
        <v>0.10309836267093619</v>
      </c>
      <c r="AQ392" s="78">
        <f t="shared" si="841"/>
        <v>2.3048128588168994E-2</v>
      </c>
      <c r="AR392" s="74">
        <v>86718.06</v>
      </c>
      <c r="AS392" s="75">
        <v>32.659999999999997</v>
      </c>
      <c r="AT392" s="79">
        <f t="shared" si="842"/>
        <v>2655.1763625229642</v>
      </c>
      <c r="AU392" s="77">
        <f t="shared" si="843"/>
        <v>-7.2568536761256061E-2</v>
      </c>
      <c r="AV392" s="78">
        <f t="shared" si="844"/>
        <v>-7.265940996025737E-3</v>
      </c>
      <c r="AW392" s="74">
        <v>93503.47</v>
      </c>
      <c r="AX392" s="75">
        <v>33.659999999999997</v>
      </c>
      <c r="AY392" s="79">
        <f t="shared" si="845"/>
        <v>2777.8808674985148</v>
      </c>
      <c r="AZ392" s="78">
        <f t="shared" si="846"/>
        <v>7.04123143905242E-2</v>
      </c>
      <c r="BA392" s="74">
        <v>87352.76</v>
      </c>
    </row>
    <row r="393" spans="1:55">
      <c r="A393" s="62"/>
      <c r="B393" s="73" t="s">
        <v>627</v>
      </c>
      <c r="C393" s="73" t="s">
        <v>628</v>
      </c>
      <c r="D393" s="74">
        <v>420163.2</v>
      </c>
      <c r="E393" s="75">
        <v>214.68000000000004</v>
      </c>
      <c r="F393" s="76">
        <f t="shared" si="827"/>
        <v>1957.1604248183339</v>
      </c>
      <c r="G393" s="77">
        <f t="shared" si="828"/>
        <v>0.25009658451852734</v>
      </c>
      <c r="H393" s="77">
        <f t="shared" si="829"/>
        <v>1.1264504474659771E-2</v>
      </c>
      <c r="I393" s="74">
        <v>336104.59</v>
      </c>
      <c r="J393" s="75">
        <v>201.98999999999998</v>
      </c>
      <c r="K393" s="76">
        <f t="shared" si="830"/>
        <v>1663.9664834892819</v>
      </c>
      <c r="L393" s="77">
        <f t="shared" si="831"/>
        <v>-0.1910509019875879</v>
      </c>
      <c r="M393" s="77">
        <f t="shared" si="832"/>
        <v>-0.3883412333780451</v>
      </c>
      <c r="N393" s="74">
        <v>415482.99</v>
      </c>
      <c r="O393" s="75">
        <v>186.55</v>
      </c>
      <c r="P393" s="76">
        <f t="shared" si="833"/>
        <v>2227.1937282229965</v>
      </c>
      <c r="Q393" s="77">
        <f t="shared" si="834"/>
        <v>-0.24388472881074907</v>
      </c>
      <c r="R393" s="78">
        <f t="shared" si="835"/>
        <v>-0.30822136230959424</v>
      </c>
      <c r="S393" s="74">
        <v>549496.89</v>
      </c>
      <c r="T393" s="75">
        <v>183.92999999999998</v>
      </c>
      <c r="U393" s="76">
        <v>2987.5327026586206</v>
      </c>
      <c r="V393" s="77">
        <v>-8.5088393199166196E-2</v>
      </c>
      <c r="W393" s="77">
        <v>-0.13036763437593427</v>
      </c>
      <c r="X393" s="74">
        <v>600601.06999999995</v>
      </c>
      <c r="Y393" s="75">
        <v>192.11544444444445</v>
      </c>
      <c r="Z393" s="76">
        <v>3126.2508422308574</v>
      </c>
      <c r="AA393" s="77">
        <v>-4.9490290471989676E-2</v>
      </c>
      <c r="AB393" s="77">
        <v>-2.0300659591152869E-3</v>
      </c>
      <c r="AC393" s="74">
        <v>631872.63</v>
      </c>
      <c r="AD393" s="75">
        <v>202.06666666666663</v>
      </c>
      <c r="AE393" s="76">
        <v>3127.0502969317063</v>
      </c>
      <c r="AF393" s="77">
        <v>4.9931341086922154E-2</v>
      </c>
      <c r="AG393" s="77">
        <v>0.33474907922299663</v>
      </c>
      <c r="AH393" s="74">
        <v>601822.81000000006</v>
      </c>
      <c r="AI393" s="75">
        <v>200.5</v>
      </c>
      <c r="AJ393" s="76">
        <f t="shared" si="836"/>
        <v>3001.6100249376564</v>
      </c>
      <c r="AK393" s="77">
        <f t="shared" si="837"/>
        <v>0.27127272707301237</v>
      </c>
      <c r="AL393" s="78">
        <f t="shared" si="838"/>
        <v>0.23343982774634769</v>
      </c>
      <c r="AM393" s="74">
        <v>473401.81</v>
      </c>
      <c r="AN393" s="75">
        <v>199.46</v>
      </c>
      <c r="AO393" s="76">
        <f t="shared" si="839"/>
        <v>2373.4172766469464</v>
      </c>
      <c r="AP393" s="77">
        <f t="shared" si="840"/>
        <v>-2.9759860745043613E-2</v>
      </c>
      <c r="AQ393" s="78">
        <f t="shared" si="841"/>
        <v>-3.1285372579644852E-2</v>
      </c>
      <c r="AR393" s="74">
        <v>487922.31</v>
      </c>
      <c r="AS393" s="75">
        <v>199.88</v>
      </c>
      <c r="AT393" s="79">
        <f t="shared" si="842"/>
        <v>2441.0761957174304</v>
      </c>
      <c r="AU393" s="77">
        <f t="shared" si="843"/>
        <v>-1.5723033637555668E-3</v>
      </c>
      <c r="AV393" s="78">
        <f t="shared" si="844"/>
        <v>0.20458166956915022</v>
      </c>
      <c r="AW393" s="74">
        <v>488690.68</v>
      </c>
      <c r="AX393" s="75">
        <v>206.22</v>
      </c>
      <c r="AY393" s="79">
        <f t="shared" si="845"/>
        <v>2369.7540490738047</v>
      </c>
      <c r="AZ393" s="78">
        <f t="shared" si="846"/>
        <v>0.20647861996161504</v>
      </c>
      <c r="BA393" s="74">
        <v>405055.4</v>
      </c>
    </row>
    <row r="394" spans="1:55">
      <c r="A394" s="62"/>
      <c r="B394" s="73" t="s">
        <v>629</v>
      </c>
      <c r="C394" s="73" t="s">
        <v>630</v>
      </c>
      <c r="D394" s="74">
        <v>3279741.51</v>
      </c>
      <c r="E394" s="75">
        <v>2727.79</v>
      </c>
      <c r="F394" s="76">
        <f t="shared" si="827"/>
        <v>1202.3438424512151</v>
      </c>
      <c r="G394" s="77">
        <f t="shared" si="828"/>
        <v>0.65931415019718997</v>
      </c>
      <c r="H394" s="77">
        <f t="shared" si="829"/>
        <v>1.0998541747619597</v>
      </c>
      <c r="I394" s="74">
        <v>1976564.54</v>
      </c>
      <c r="J394" s="75">
        <v>2568.13</v>
      </c>
      <c r="K394" s="76">
        <f t="shared" si="830"/>
        <v>769.65127933554766</v>
      </c>
      <c r="L394" s="77">
        <f t="shared" si="831"/>
        <v>0.26549524965626115</v>
      </c>
      <c r="M394" s="77">
        <f t="shared" si="832"/>
        <v>0.91449802643637379</v>
      </c>
      <c r="N394" s="74">
        <v>1561890.13</v>
      </c>
      <c r="O394" s="75">
        <v>2475.5699999999997</v>
      </c>
      <c r="P394" s="76">
        <f t="shared" si="833"/>
        <v>630.92141607791336</v>
      </c>
      <c r="Q394" s="77">
        <f t="shared" si="834"/>
        <v>0.5128448936939094</v>
      </c>
      <c r="R394" s="78">
        <f t="shared" si="835"/>
        <v>3.7587993584836887E-2</v>
      </c>
      <c r="S394" s="74">
        <v>1032419.21</v>
      </c>
      <c r="T394" s="75">
        <v>2428.7500000000009</v>
      </c>
      <c r="U394" s="76">
        <v>425.08253628409659</v>
      </c>
      <c r="V394" s="77">
        <v>-0.31414780331421749</v>
      </c>
      <c r="W394" s="77">
        <v>-0.51737147538608541</v>
      </c>
      <c r="X394" s="74">
        <v>1505308.6</v>
      </c>
      <c r="Y394" s="75">
        <v>2386.9046666666668</v>
      </c>
      <c r="Z394" s="76">
        <v>630.65300471433432</v>
      </c>
      <c r="AA394" s="77">
        <v>-0.29630826153783268</v>
      </c>
      <c r="AB394" s="77">
        <v>-0.45519295074881927</v>
      </c>
      <c r="AC394" s="74">
        <v>2139159.12</v>
      </c>
      <c r="AD394" s="75">
        <v>2338.3644444444444</v>
      </c>
      <c r="AE394" s="76">
        <v>914.80997544342495</v>
      </c>
      <c r="AF394" s="77">
        <v>-0.22578734483683116</v>
      </c>
      <c r="AG394" s="77">
        <v>1.5488874858029779E-2</v>
      </c>
      <c r="AH394" s="74">
        <v>2763012.34</v>
      </c>
      <c r="AI394" s="75">
        <v>2289.83</v>
      </c>
      <c r="AJ394" s="76">
        <f t="shared" si="836"/>
        <v>1206.6451832668799</v>
      </c>
      <c r="AK394" s="77">
        <f t="shared" si="837"/>
        <v>0.31164075927435064</v>
      </c>
      <c r="AL394" s="78">
        <f t="shared" si="838"/>
        <v>0.67164758956028248</v>
      </c>
      <c r="AM394" s="74">
        <v>2106531.3199999998</v>
      </c>
      <c r="AN394" s="75">
        <v>2260.8055555555557</v>
      </c>
      <c r="AO394" s="76">
        <f t="shared" si="839"/>
        <v>931.76138691960819</v>
      </c>
      <c r="AP394" s="77">
        <f t="shared" si="840"/>
        <v>0.27447060312848259</v>
      </c>
      <c r="AQ394" s="78">
        <f t="shared" si="841"/>
        <v>0.64423126622439497</v>
      </c>
      <c r="AR394" s="74">
        <v>1652867.72</v>
      </c>
      <c r="AS394" s="75">
        <v>2176.6999999999994</v>
      </c>
      <c r="AT394" s="79">
        <f t="shared" si="842"/>
        <v>759.34567005099484</v>
      </c>
      <c r="AU394" s="77">
        <f t="shared" si="843"/>
        <v>0.2901288285412385</v>
      </c>
      <c r="AV394" s="78">
        <f t="shared" si="844"/>
        <v>0.36351088479766952</v>
      </c>
      <c r="AW394" s="74">
        <v>1281164.8600000001</v>
      </c>
      <c r="AX394" s="75">
        <v>2158.88</v>
      </c>
      <c r="AY394" s="79">
        <f t="shared" si="845"/>
        <v>593.43958904617216</v>
      </c>
      <c r="AZ394" s="78">
        <f t="shared" si="846"/>
        <v>5.6879634524100053E-2</v>
      </c>
      <c r="BA394" s="74">
        <v>1212214.54</v>
      </c>
    </row>
    <row r="395" spans="1:55">
      <c r="A395" s="62"/>
      <c r="B395" s="73" t="s">
        <v>631</v>
      </c>
      <c r="C395" s="73" t="s">
        <v>632</v>
      </c>
      <c r="D395" s="74">
        <v>980369.63</v>
      </c>
      <c r="E395" s="75">
        <v>596.71999999999991</v>
      </c>
      <c r="F395" s="76">
        <f t="shared" si="827"/>
        <v>1642.9307380345892</v>
      </c>
      <c r="G395" s="77">
        <f t="shared" si="828"/>
        <v>0.12582994347042387</v>
      </c>
      <c r="H395" s="77">
        <f t="shared" si="829"/>
        <v>4.6366798722090777E-2</v>
      </c>
      <c r="I395" s="74">
        <v>870797.26</v>
      </c>
      <c r="J395" s="75">
        <v>587.59999999999991</v>
      </c>
      <c r="K395" s="76">
        <f t="shared" si="830"/>
        <v>1481.9558543226688</v>
      </c>
      <c r="L395" s="77">
        <f t="shared" si="831"/>
        <v>-7.0581836279273405E-2</v>
      </c>
      <c r="M395" s="77">
        <f t="shared" si="832"/>
        <v>0.27103265714708663</v>
      </c>
      <c r="N395" s="74">
        <v>936927.31</v>
      </c>
      <c r="O395" s="75">
        <v>612.62</v>
      </c>
      <c r="P395" s="76">
        <f t="shared" si="833"/>
        <v>1529.3776076523784</v>
      </c>
      <c r="Q395" s="77">
        <f t="shared" si="834"/>
        <v>0.36755736735204264</v>
      </c>
      <c r="R395" s="78">
        <f t="shared" si="835"/>
        <v>0.76551209862504932</v>
      </c>
      <c r="S395" s="74">
        <v>685110.06</v>
      </c>
      <c r="T395" s="75">
        <v>603.88999999999987</v>
      </c>
      <c r="U395" s="76">
        <v>1134.4947920978989</v>
      </c>
      <c r="V395" s="77">
        <v>0.29099673679032101</v>
      </c>
      <c r="W395" s="77">
        <v>0.8357281852457531</v>
      </c>
      <c r="X395" s="74">
        <v>530683.03</v>
      </c>
      <c r="Y395" s="75">
        <v>608.32733333333329</v>
      </c>
      <c r="Z395" s="76">
        <v>872.36426989416896</v>
      </c>
      <c r="AA395" s="77">
        <v>0.42194641778084169</v>
      </c>
      <c r="AB395" s="77">
        <v>0.30633395793371698</v>
      </c>
      <c r="AC395" s="74">
        <v>373208.88</v>
      </c>
      <c r="AD395" s="75">
        <v>627.57222222222254</v>
      </c>
      <c r="AE395" s="76">
        <v>594.68674167647782</v>
      </c>
      <c r="AF395" s="77">
        <v>-8.1305778052843336E-2</v>
      </c>
      <c r="AG395" s="77">
        <v>-0.25048953496813897</v>
      </c>
      <c r="AH395" s="74">
        <v>406238.41</v>
      </c>
      <c r="AI395" s="75">
        <v>629.16999999999996</v>
      </c>
      <c r="AJ395" s="76">
        <f t="shared" si="836"/>
        <v>645.67352225948468</v>
      </c>
      <c r="AK395" s="77">
        <f t="shared" si="837"/>
        <v>-0.1841567660638091</v>
      </c>
      <c r="AL395" s="78">
        <f t="shared" si="838"/>
        <v>-0.25925055607026076</v>
      </c>
      <c r="AM395" s="74">
        <v>497936.85</v>
      </c>
      <c r="AN395" s="75">
        <v>651.32111111111112</v>
      </c>
      <c r="AO395" s="76">
        <f t="shared" si="839"/>
        <v>764.50285658720986</v>
      </c>
      <c r="AP395" s="77">
        <f t="shared" si="840"/>
        <v>-9.2044386571850809E-2</v>
      </c>
      <c r="AQ395" s="78">
        <f t="shared" si="841"/>
        <v>8.9523948935544412E-2</v>
      </c>
      <c r="AR395" s="74">
        <v>548415.41</v>
      </c>
      <c r="AS395" s="75">
        <v>663.69</v>
      </c>
      <c r="AT395" s="79">
        <f t="shared" si="842"/>
        <v>826.31260076240414</v>
      </c>
      <c r="AU395" s="77">
        <f t="shared" si="843"/>
        <v>0.19997490276187777</v>
      </c>
      <c r="AV395" s="78">
        <f t="shared" si="844"/>
        <v>0.27005187427895783</v>
      </c>
      <c r="AW395" s="74">
        <v>457022.4</v>
      </c>
      <c r="AX395" s="75">
        <v>660.56</v>
      </c>
      <c r="AY395" s="79">
        <f t="shared" si="845"/>
        <v>691.87113963909417</v>
      </c>
      <c r="AZ395" s="78">
        <f t="shared" si="846"/>
        <v>5.8398697635917214E-2</v>
      </c>
      <c r="BA395" s="74">
        <v>431805.52</v>
      </c>
    </row>
    <row r="396" spans="1:55">
      <c r="A396" s="62"/>
      <c r="B396" s="73" t="s">
        <v>633</v>
      </c>
      <c r="C396" s="73" t="s">
        <v>634</v>
      </c>
      <c r="D396" s="74">
        <v>540808.44999999995</v>
      </c>
      <c r="E396" s="75">
        <v>180.95</v>
      </c>
      <c r="F396" s="76">
        <f t="shared" si="827"/>
        <v>2988.7176015473888</v>
      </c>
      <c r="G396" s="77">
        <f t="shared" si="828"/>
        <v>0.62120527954277438</v>
      </c>
      <c r="H396" s="77">
        <f t="shared" si="829"/>
        <v>0.52957105648774883</v>
      </c>
      <c r="I396" s="74">
        <v>333584.19</v>
      </c>
      <c r="J396" s="75">
        <v>169.14000000000001</v>
      </c>
      <c r="K396" s="76">
        <f t="shared" si="830"/>
        <v>1972.2371408300814</v>
      </c>
      <c r="L396" s="77">
        <f t="shared" si="831"/>
        <v>-5.6522282656807601E-2</v>
      </c>
      <c r="M396" s="77">
        <f t="shared" si="832"/>
        <v>0.38879548630066929</v>
      </c>
      <c r="N396" s="74">
        <v>353568.7</v>
      </c>
      <c r="O396" s="75">
        <v>190.47</v>
      </c>
      <c r="P396" s="76">
        <f t="shared" si="833"/>
        <v>1856.2960046201501</v>
      </c>
      <c r="Q396" s="77">
        <f t="shared" si="834"/>
        <v>0.47199606389378185</v>
      </c>
      <c r="R396" s="78">
        <f t="shared" si="835"/>
        <v>-4.6843655232903904E-3</v>
      </c>
      <c r="S396" s="74">
        <v>240196.77</v>
      </c>
      <c r="T396" s="75">
        <v>185.29000000000002</v>
      </c>
      <c r="U396" s="76">
        <v>1296.3288358788923</v>
      </c>
      <c r="V396" s="77">
        <v>-0.32383267938647775</v>
      </c>
      <c r="W396" s="77">
        <v>-0.33875978793889894</v>
      </c>
      <c r="X396" s="74">
        <v>355232.74</v>
      </c>
      <c r="Y396" s="75">
        <v>184.28799999999998</v>
      </c>
      <c r="Z396" s="76">
        <v>1927.5956112172253</v>
      </c>
      <c r="AA396" s="77">
        <v>-2.2076057356449921E-2</v>
      </c>
      <c r="AB396" s="77">
        <v>-0.28912418826394976</v>
      </c>
      <c r="AC396" s="74">
        <v>363251.91</v>
      </c>
      <c r="AD396" s="75">
        <v>186.5888888888889</v>
      </c>
      <c r="AE396" s="76">
        <v>1946.803543142976</v>
      </c>
      <c r="AF396" s="77">
        <v>-0.27307658526654766</v>
      </c>
      <c r="AG396" s="77">
        <v>-0.35490110619360599</v>
      </c>
      <c r="AH396" s="74">
        <v>499711.39</v>
      </c>
      <c r="AI396" s="75">
        <v>195.95</v>
      </c>
      <c r="AJ396" s="76">
        <f t="shared" si="836"/>
        <v>2550.1984689971932</v>
      </c>
      <c r="AK396" s="77">
        <f t="shared" si="837"/>
        <v>-0.11256278071199793</v>
      </c>
      <c r="AL396" s="78">
        <f t="shared" si="838"/>
        <v>-0.19620814810176343</v>
      </c>
      <c r="AM396" s="74">
        <v>563094.92000000004</v>
      </c>
      <c r="AN396" s="75">
        <v>201.7155555555556</v>
      </c>
      <c r="AO396" s="76">
        <f t="shared" si="839"/>
        <v>2791.5294804565283</v>
      </c>
      <c r="AP396" s="77">
        <f t="shared" si="840"/>
        <v>-9.4254968770494926E-2</v>
      </c>
      <c r="AQ396" s="78">
        <f t="shared" si="841"/>
        <v>0.28310930975410914</v>
      </c>
      <c r="AR396" s="74">
        <v>621692.53</v>
      </c>
      <c r="AS396" s="75">
        <v>199.86</v>
      </c>
      <c r="AT396" s="79">
        <f t="shared" si="842"/>
        <v>3110.6400980686481</v>
      </c>
      <c r="AU396" s="77">
        <f t="shared" si="843"/>
        <v>0.41663411392094568</v>
      </c>
      <c r="AV396" s="78">
        <f t="shared" si="844"/>
        <v>2.1850875758471862</v>
      </c>
      <c r="AW396" s="74">
        <v>438851.87</v>
      </c>
      <c r="AX396" s="75">
        <v>205.68</v>
      </c>
      <c r="AY396" s="79">
        <f t="shared" si="845"/>
        <v>2133.6633119408789</v>
      </c>
      <c r="AZ396" s="78">
        <f t="shared" si="846"/>
        <v>1.2483487758398908</v>
      </c>
      <c r="BA396" s="74">
        <v>195188.52</v>
      </c>
    </row>
    <row r="397" spans="1:55">
      <c r="A397" s="62"/>
      <c r="B397" s="73" t="s">
        <v>635</v>
      </c>
      <c r="C397" s="73" t="s">
        <v>636</v>
      </c>
      <c r="D397" s="74">
        <v>817690.02</v>
      </c>
      <c r="E397" s="75">
        <v>108.96</v>
      </c>
      <c r="F397" s="76">
        <f t="shared" si="827"/>
        <v>7504.4972466960362</v>
      </c>
      <c r="G397" s="77">
        <f t="shared" si="828"/>
        <v>2.540067735206487E-2</v>
      </c>
      <c r="H397" s="77">
        <f t="shared" si="829"/>
        <v>9.1733517746914336E-2</v>
      </c>
      <c r="I397" s="74">
        <v>797434.64</v>
      </c>
      <c r="J397" s="75">
        <v>104.30000000000001</v>
      </c>
      <c r="K397" s="76">
        <f t="shared" si="830"/>
        <v>7645.5861936720994</v>
      </c>
      <c r="L397" s="77">
        <f t="shared" si="831"/>
        <v>6.4689678737236203E-2</v>
      </c>
      <c r="M397" s="77">
        <f t="shared" si="832"/>
        <v>0.12912872500893496</v>
      </c>
      <c r="N397" s="74">
        <v>748983.16</v>
      </c>
      <c r="O397" s="75">
        <v>94.09</v>
      </c>
      <c r="P397" s="76">
        <f t="shared" si="833"/>
        <v>7960.2844085450106</v>
      </c>
      <c r="Q397" s="77">
        <f t="shared" si="834"/>
        <v>6.0523782242470889E-2</v>
      </c>
      <c r="R397" s="78">
        <f t="shared" si="835"/>
        <v>2.985348375435614E-2</v>
      </c>
      <c r="S397" s="74">
        <v>706238.91</v>
      </c>
      <c r="T397" s="75">
        <v>104.83</v>
      </c>
      <c r="U397" s="76">
        <v>6736.992368596776</v>
      </c>
      <c r="V397" s="77">
        <v>-2.8919953518875923E-2</v>
      </c>
      <c r="W397" s="77">
        <v>-0.11442284202743205</v>
      </c>
      <c r="X397" s="74">
        <v>727271.57</v>
      </c>
      <c r="Y397" s="75">
        <v>99.796666666666653</v>
      </c>
      <c r="Z397" s="76">
        <v>7287.5336851598258</v>
      </c>
      <c r="AA397" s="77">
        <v>-8.8049269283609094E-2</v>
      </c>
      <c r="AB397" s="77">
        <v>-9.8252386221858876E-2</v>
      </c>
      <c r="AC397" s="74">
        <v>797489.98</v>
      </c>
      <c r="AD397" s="75">
        <v>90.768888888888895</v>
      </c>
      <c r="AE397" s="76">
        <v>8785.93965137345</v>
      </c>
      <c r="AF397" s="77">
        <v>-1.1188232647431099E-2</v>
      </c>
      <c r="AG397" s="77">
        <v>3.415828170970777E-2</v>
      </c>
      <c r="AH397" s="74">
        <v>806513.44</v>
      </c>
      <c r="AI397" s="75">
        <v>84.48</v>
      </c>
      <c r="AJ397" s="76">
        <f t="shared" si="836"/>
        <v>9546.797348484848</v>
      </c>
      <c r="AK397" s="77">
        <f t="shared" si="837"/>
        <v>4.5859602256301021E-2</v>
      </c>
      <c r="AL397" s="78">
        <f t="shared" si="838"/>
        <v>0.30808682943785654</v>
      </c>
      <c r="AM397" s="74">
        <v>771148.86</v>
      </c>
      <c r="AN397" s="75">
        <v>93.77</v>
      </c>
      <c r="AO397" s="76">
        <f t="shared" si="839"/>
        <v>8223.8334222032627</v>
      </c>
      <c r="AP397" s="77">
        <f t="shared" si="840"/>
        <v>0.25072889957297867</v>
      </c>
      <c r="AQ397" s="78">
        <f t="shared" si="841"/>
        <v>0.46614193860583586</v>
      </c>
      <c r="AR397" s="74">
        <v>616559.56000000006</v>
      </c>
      <c r="AS397" s="75">
        <v>104.76</v>
      </c>
      <c r="AT397" s="79">
        <f t="shared" si="842"/>
        <v>5885.448262695686</v>
      </c>
      <c r="AU397" s="77">
        <f t="shared" si="843"/>
        <v>0.17223000052721502</v>
      </c>
      <c r="AV397" s="78">
        <f t="shared" si="844"/>
        <v>0.33645800918596613</v>
      </c>
      <c r="AW397" s="74">
        <v>525971.49</v>
      </c>
      <c r="AX397" s="75">
        <v>99.75</v>
      </c>
      <c r="AY397" s="79">
        <f t="shared" si="845"/>
        <v>5272.8971428571431</v>
      </c>
      <c r="AZ397" s="78">
        <f t="shared" si="846"/>
        <v>0.14009879339795855</v>
      </c>
      <c r="BA397" s="74">
        <v>461338.52</v>
      </c>
    </row>
    <row r="398" spans="1:55">
      <c r="A398" s="62"/>
      <c r="B398" s="73" t="s">
        <v>637</v>
      </c>
      <c r="C398" s="73" t="s">
        <v>638</v>
      </c>
      <c r="D398" s="74">
        <v>184708.35</v>
      </c>
      <c r="E398" s="75">
        <v>40.209999999999994</v>
      </c>
      <c r="F398" s="76">
        <f t="shared" si="827"/>
        <v>4593.5923899527488</v>
      </c>
      <c r="G398" s="77">
        <f t="shared" si="828"/>
        <v>-7.8937365259985071E-3</v>
      </c>
      <c r="H398" s="77">
        <f t="shared" si="829"/>
        <v>-0.24047379463150684</v>
      </c>
      <c r="I398" s="74">
        <v>186177.99</v>
      </c>
      <c r="J398" s="75">
        <v>34.99</v>
      </c>
      <c r="K398" s="76">
        <f t="shared" si="830"/>
        <v>5320.8913975421547</v>
      </c>
      <c r="L398" s="77">
        <f t="shared" si="831"/>
        <v>-0.23443059142787395</v>
      </c>
      <c r="M398" s="77">
        <f t="shared" si="832"/>
        <v>-0.2843385420452571</v>
      </c>
      <c r="N398" s="74">
        <v>243188.91</v>
      </c>
      <c r="O398" s="75">
        <v>28.8</v>
      </c>
      <c r="P398" s="76">
        <f t="shared" si="833"/>
        <v>8444.0593750000007</v>
      </c>
      <c r="Q398" s="77">
        <f t="shared" si="834"/>
        <v>-6.519062812406147E-2</v>
      </c>
      <c r="R398" s="78">
        <f t="shared" si="835"/>
        <v>-8.5882441827596731E-2</v>
      </c>
      <c r="S398" s="74">
        <v>260148.13</v>
      </c>
      <c r="T398" s="75">
        <v>31.709999999999997</v>
      </c>
      <c r="U398" s="76">
        <v>8203.977609586882</v>
      </c>
      <c r="V398" s="77">
        <v>-2.2134794885519535E-2</v>
      </c>
      <c r="W398" s="77">
        <v>-6.6112696220053585E-2</v>
      </c>
      <c r="X398" s="74">
        <v>266036.8</v>
      </c>
      <c r="Y398" s="75">
        <v>28.85</v>
      </c>
      <c r="Z398" s="76">
        <v>9221.379549393414</v>
      </c>
      <c r="AA398" s="77">
        <v>-4.4973377828067297E-2</v>
      </c>
      <c r="AB398" s="77">
        <v>0.22160056762589148</v>
      </c>
      <c r="AC398" s="74">
        <v>278564.8</v>
      </c>
      <c r="AD398" s="75">
        <v>31.319444444444443</v>
      </c>
      <c r="AE398" s="76">
        <v>8894.3084700665186</v>
      </c>
      <c r="AF398" s="77">
        <v>0.27912724029379749</v>
      </c>
      <c r="AG398" s="77">
        <v>0.61833313977885052</v>
      </c>
      <c r="AH398" s="74">
        <v>217777.24</v>
      </c>
      <c r="AI398" s="75">
        <v>36</v>
      </c>
      <c r="AJ398" s="76">
        <f t="shared" si="836"/>
        <v>6049.3677777777775</v>
      </c>
      <c r="AK398" s="77">
        <f t="shared" si="837"/>
        <v>0.26518542393573158</v>
      </c>
      <c r="AL398" s="78">
        <f t="shared" si="838"/>
        <v>1.3367356168709339</v>
      </c>
      <c r="AM398" s="74">
        <v>172130.69</v>
      </c>
      <c r="AN398" s="75">
        <v>35.56</v>
      </c>
      <c r="AO398" s="76">
        <f t="shared" si="839"/>
        <v>4840.5705849268843</v>
      </c>
      <c r="AP398" s="77">
        <f t="shared" si="840"/>
        <v>0.84695110508136451</v>
      </c>
      <c r="AQ398" s="78">
        <f t="shared" si="841"/>
        <v>1.7747605644155997</v>
      </c>
      <c r="AR398" s="74">
        <v>93197.21</v>
      </c>
      <c r="AS398" s="75">
        <v>36.17</v>
      </c>
      <c r="AT398" s="79">
        <f t="shared" si="842"/>
        <v>2576.6439037876694</v>
      </c>
      <c r="AU398" s="77">
        <f t="shared" si="843"/>
        <v>0.50234651950537801</v>
      </c>
      <c r="AV398" s="78">
        <f t="shared" si="844"/>
        <v>0.8728793327205433</v>
      </c>
      <c r="AW398" s="74">
        <v>62034.43</v>
      </c>
      <c r="AX398" s="75">
        <v>36.5</v>
      </c>
      <c r="AY398" s="79">
        <f t="shared" si="845"/>
        <v>1699.5734246575344</v>
      </c>
      <c r="AZ398" s="78">
        <f t="shared" si="846"/>
        <v>0.24663605127341523</v>
      </c>
      <c r="BA398" s="74">
        <v>49761.46</v>
      </c>
    </row>
    <row r="399" spans="1:55">
      <c r="A399" s="62"/>
      <c r="B399" s="73" t="s">
        <v>639</v>
      </c>
      <c r="C399" s="73" t="s">
        <v>640</v>
      </c>
      <c r="D399" s="74">
        <v>801339.9</v>
      </c>
      <c r="E399" s="75">
        <v>141.04</v>
      </c>
      <c r="F399" s="76">
        <f t="shared" si="827"/>
        <v>5681.6498865570056</v>
      </c>
      <c r="G399" s="77">
        <f t="shared" si="828"/>
        <v>-0.19024154337673096</v>
      </c>
      <c r="H399" s="77">
        <f t="shared" si="829"/>
        <v>-0.26707912822666907</v>
      </c>
      <c r="I399" s="74">
        <v>989603.62</v>
      </c>
      <c r="J399" s="75">
        <v>158.56</v>
      </c>
      <c r="K399" s="76">
        <f t="shared" si="830"/>
        <v>6241.1933652875878</v>
      </c>
      <c r="L399" s="77">
        <f t="shared" si="831"/>
        <v>-9.4889512077903415E-2</v>
      </c>
      <c r="M399" s="77">
        <f t="shared" si="832"/>
        <v>0.17960679019521963</v>
      </c>
      <c r="N399" s="74">
        <v>1093351.18</v>
      </c>
      <c r="O399" s="75">
        <v>161.37</v>
      </c>
      <c r="P399" s="76">
        <f t="shared" si="833"/>
        <v>6775.4302534547924</v>
      </c>
      <c r="Q399" s="77">
        <f t="shared" si="834"/>
        <v>0.30327380572431184</v>
      </c>
      <c r="R399" s="78">
        <f t="shared" si="835"/>
        <v>0.47635751727259462</v>
      </c>
      <c r="S399" s="74">
        <v>838926.69</v>
      </c>
      <c r="T399" s="75">
        <v>168.02</v>
      </c>
      <c r="U399" s="76">
        <v>4993.0168432329474</v>
      </c>
      <c r="V399" s="77">
        <v>0.13280686743495868</v>
      </c>
      <c r="W399" s="77">
        <v>0.25522727022788855</v>
      </c>
      <c r="X399" s="74">
        <v>740573.45</v>
      </c>
      <c r="Y399" s="75">
        <v>167.79111111111112</v>
      </c>
      <c r="Z399" s="76">
        <v>4413.6631857070952</v>
      </c>
      <c r="AA399" s="77">
        <v>0.10806820324997612</v>
      </c>
      <c r="AB399" s="77">
        <v>0.65480912234277511</v>
      </c>
      <c r="AC399" s="74">
        <v>668346.44999999995</v>
      </c>
      <c r="AD399" s="75">
        <v>172.76944444444433</v>
      </c>
      <c r="AE399" s="76">
        <v>3868.429699181635</v>
      </c>
      <c r="AF399" s="77">
        <v>0.49341811044591111</v>
      </c>
      <c r="AG399" s="77">
        <v>1.0717454514817173</v>
      </c>
      <c r="AH399" s="74">
        <v>447528.02</v>
      </c>
      <c r="AI399" s="75">
        <v>173.79</v>
      </c>
      <c r="AJ399" s="76">
        <f t="shared" si="836"/>
        <v>2575.1080039127687</v>
      </c>
      <c r="AK399" s="77">
        <f t="shared" si="837"/>
        <v>0.38725078863756834</v>
      </c>
      <c r="AL399" s="78">
        <f t="shared" si="838"/>
        <v>0.58278318409300278</v>
      </c>
      <c r="AM399" s="74">
        <v>322600.65999999997</v>
      </c>
      <c r="AN399" s="75">
        <v>170.76999999999998</v>
      </c>
      <c r="AO399" s="76">
        <f t="shared" si="839"/>
        <v>1889.0944545294842</v>
      </c>
      <c r="AP399" s="77">
        <f t="shared" si="840"/>
        <v>0.14094956518097826</v>
      </c>
      <c r="AQ399" s="78">
        <f t="shared" si="841"/>
        <v>0.30729360546705337</v>
      </c>
      <c r="AR399" s="74">
        <v>282747.52000000002</v>
      </c>
      <c r="AS399" s="75">
        <v>169.54000000000002</v>
      </c>
      <c r="AT399" s="79">
        <f t="shared" si="842"/>
        <v>1667.7333962486728</v>
      </c>
      <c r="AU399" s="77">
        <f t="shared" si="843"/>
        <v>0.14579438510035234</v>
      </c>
      <c r="AV399" s="78">
        <f t="shared" si="844"/>
        <v>-1.3256849104482878E-2</v>
      </c>
      <c r="AW399" s="74">
        <v>246769.86</v>
      </c>
      <c r="AX399" s="75">
        <v>173.04</v>
      </c>
      <c r="AY399" s="79">
        <f t="shared" si="845"/>
        <v>1426.0856449375867</v>
      </c>
      <c r="AZ399" s="78">
        <f t="shared" si="846"/>
        <v>-0.13881306827219703</v>
      </c>
      <c r="BA399" s="74">
        <v>286546.21999999997</v>
      </c>
    </row>
    <row r="400" spans="1:55">
      <c r="A400" s="62"/>
      <c r="B400" s="73" t="s">
        <v>641</v>
      </c>
      <c r="C400" s="73" t="s">
        <v>642</v>
      </c>
      <c r="D400" s="74">
        <v>661867.26</v>
      </c>
      <c r="E400" s="75">
        <v>84.75</v>
      </c>
      <c r="F400" s="76">
        <f t="shared" si="827"/>
        <v>7809.6431858407077</v>
      </c>
      <c r="G400" s="77">
        <f t="shared" si="828"/>
        <v>0.12732752743144629</v>
      </c>
      <c r="H400" s="77">
        <f t="shared" si="829"/>
        <v>4.2213268483119605E-2</v>
      </c>
      <c r="I400" s="74">
        <v>587111.77</v>
      </c>
      <c r="J400" s="75">
        <v>74.259999999999991</v>
      </c>
      <c r="K400" s="76">
        <f t="shared" si="830"/>
        <v>7906.1644223000285</v>
      </c>
      <c r="L400" s="77">
        <f t="shared" si="831"/>
        <v>-7.5500914221667992E-2</v>
      </c>
      <c r="M400" s="77">
        <f t="shared" si="832"/>
        <v>-0.11289746734206793</v>
      </c>
      <c r="N400" s="74">
        <v>635059.32999999996</v>
      </c>
      <c r="O400" s="75">
        <v>74.17</v>
      </c>
      <c r="P400" s="76">
        <f t="shared" si="833"/>
        <v>8562.2128893083445</v>
      </c>
      <c r="Q400" s="77">
        <f t="shared" si="834"/>
        <v>-4.0450611250649242E-2</v>
      </c>
      <c r="R400" s="78">
        <f t="shared" si="835"/>
        <v>3.5331131952200105E-2</v>
      </c>
      <c r="S400" s="74">
        <v>661830.79</v>
      </c>
      <c r="T400" s="75">
        <v>84.84</v>
      </c>
      <c r="U400" s="76">
        <v>7800.9286892975015</v>
      </c>
      <c r="V400" s="77">
        <v>7.8976386303180393E-2</v>
      </c>
      <c r="W400" s="77">
        <v>0.50981242308852515</v>
      </c>
      <c r="X400" s="74">
        <v>613387.65</v>
      </c>
      <c r="Y400" s="75">
        <v>75.558888888888902</v>
      </c>
      <c r="Z400" s="76">
        <v>8118.0078084790366</v>
      </c>
      <c r="AA400" s="77">
        <v>0.39930070968604559</v>
      </c>
      <c r="AB400" s="77">
        <v>0.54149797868452898</v>
      </c>
      <c r="AC400" s="74">
        <v>438352.99</v>
      </c>
      <c r="AD400" s="75">
        <v>73.944444444444443</v>
      </c>
      <c r="AE400" s="76">
        <v>5928.1396093163039</v>
      </c>
      <c r="AF400" s="77">
        <v>0.10162023646110176</v>
      </c>
      <c r="AG400" s="77">
        <v>0.14454515874146898</v>
      </c>
      <c r="AH400" s="74">
        <v>397916.61</v>
      </c>
      <c r="AI400" s="75">
        <v>66.820000000000007</v>
      </c>
      <c r="AJ400" s="76">
        <f t="shared" si="836"/>
        <v>5955.0525291828781</v>
      </c>
      <c r="AK400" s="77">
        <f t="shared" si="837"/>
        <v>3.8965263036798703E-2</v>
      </c>
      <c r="AL400" s="78">
        <f t="shared" si="838"/>
        <v>0.18329834734705708</v>
      </c>
      <c r="AM400" s="74">
        <v>382993.18</v>
      </c>
      <c r="AN400" s="75">
        <v>69.710000000000008</v>
      </c>
      <c r="AO400" s="76">
        <f t="shared" si="839"/>
        <v>5494.092382728446</v>
      </c>
      <c r="AP400" s="77">
        <f t="shared" si="840"/>
        <v>0.13892002884522453</v>
      </c>
      <c r="AQ400" s="78">
        <f t="shared" si="841"/>
        <v>0.21857358108976843</v>
      </c>
      <c r="AR400" s="74">
        <v>336277.5</v>
      </c>
      <c r="AS400" s="75">
        <v>85.429999999999993</v>
      </c>
      <c r="AT400" s="79">
        <f t="shared" si="842"/>
        <v>3936.2928713566666</v>
      </c>
      <c r="AU400" s="77">
        <f t="shared" si="843"/>
        <v>6.9937792142707636E-2</v>
      </c>
      <c r="AV400" s="78">
        <f t="shared" si="844"/>
        <v>9.0585740806497783E-2</v>
      </c>
      <c r="AW400" s="74">
        <v>314296.31</v>
      </c>
      <c r="AX400" s="75">
        <v>92.4</v>
      </c>
      <c r="AY400" s="79">
        <f t="shared" si="845"/>
        <v>3401.4752164502161</v>
      </c>
      <c r="AZ400" s="78">
        <f t="shared" si="846"/>
        <v>1.9298270250310157E-2</v>
      </c>
      <c r="BA400" s="74">
        <v>308345.77</v>
      </c>
    </row>
    <row r="401" spans="1:53">
      <c r="A401" s="62"/>
      <c r="B401" s="73" t="s">
        <v>643</v>
      </c>
      <c r="C401" s="73" t="s">
        <v>644</v>
      </c>
      <c r="D401" s="74">
        <v>508616.58</v>
      </c>
      <c r="E401" s="75">
        <v>174.98</v>
      </c>
      <c r="F401" s="76">
        <f t="shared" si="827"/>
        <v>2906.7126528746144</v>
      </c>
      <c r="G401" s="77">
        <f t="shared" si="828"/>
        <v>6.7185218686630813E-2</v>
      </c>
      <c r="H401" s="77">
        <f t="shared" si="829"/>
        <v>-7.7011681918251876E-2</v>
      </c>
      <c r="I401" s="74">
        <v>476596.35</v>
      </c>
      <c r="J401" s="75">
        <v>203.06</v>
      </c>
      <c r="K401" s="76">
        <f t="shared" si="830"/>
        <v>2347.071555205358</v>
      </c>
      <c r="L401" s="77">
        <f t="shared" si="831"/>
        <v>-0.13511890727117051</v>
      </c>
      <c r="M401" s="77">
        <f t="shared" si="832"/>
        <v>-0.2291644141333771</v>
      </c>
      <c r="N401" s="74">
        <v>551054.18999999994</v>
      </c>
      <c r="O401" s="75">
        <v>201.04000000000002</v>
      </c>
      <c r="P401" s="76">
        <f t="shared" si="833"/>
        <v>2741.0176581774767</v>
      </c>
      <c r="Q401" s="77">
        <f t="shared" si="834"/>
        <v>-0.10873807700602972</v>
      </c>
      <c r="R401" s="78">
        <f t="shared" si="835"/>
        <v>-0.13525672974016323</v>
      </c>
      <c r="S401" s="74">
        <v>618285.35</v>
      </c>
      <c r="T401" s="75">
        <v>194.99999999999997</v>
      </c>
      <c r="U401" s="76">
        <v>3170.6941025641031</v>
      </c>
      <c r="V401" s="77">
        <v>-2.9754051025820519E-2</v>
      </c>
      <c r="W401" s="77">
        <v>0.16709425586313595</v>
      </c>
      <c r="X401" s="74">
        <v>637246</v>
      </c>
      <c r="Y401" s="75">
        <v>205.51</v>
      </c>
      <c r="Z401" s="76">
        <v>3100.8028806384118</v>
      </c>
      <c r="AA401" s="77">
        <v>0.20288495622896444</v>
      </c>
      <c r="AB401" s="77">
        <v>0.43660325298163821</v>
      </c>
      <c r="AC401" s="74">
        <v>529764.71</v>
      </c>
      <c r="AD401" s="75">
        <v>217.47944444444443</v>
      </c>
      <c r="AE401" s="76">
        <v>2435.9300317015914</v>
      </c>
      <c r="AF401" s="77">
        <v>0.19429812929523946</v>
      </c>
      <c r="AG401" s="77">
        <v>1.0909263460218677</v>
      </c>
      <c r="AH401" s="74">
        <v>443578.28</v>
      </c>
      <c r="AI401" s="75">
        <v>210.58999999999997</v>
      </c>
      <c r="AJ401" s="76">
        <f t="shared" si="836"/>
        <v>2106.3596562039988</v>
      </c>
      <c r="AK401" s="77">
        <f t="shared" si="837"/>
        <v>0.75075744885888129</v>
      </c>
      <c r="AL401" s="78">
        <f t="shared" si="838"/>
        <v>1.3362609830315209</v>
      </c>
      <c r="AM401" s="74">
        <v>253363.64</v>
      </c>
      <c r="AN401" s="75">
        <v>213.40999999999997</v>
      </c>
      <c r="AO401" s="76">
        <f t="shared" si="839"/>
        <v>1187.2154069631229</v>
      </c>
      <c r="AP401" s="77">
        <f t="shared" si="840"/>
        <v>0.33442869802111225</v>
      </c>
      <c r="AQ401" s="78">
        <f t="shared" si="841"/>
        <v>-0.24574216315158068</v>
      </c>
      <c r="AR401" s="74">
        <v>189866.75</v>
      </c>
      <c r="AS401" s="75">
        <v>241.54</v>
      </c>
      <c r="AT401" s="79">
        <f t="shared" si="842"/>
        <v>786.06752504761118</v>
      </c>
      <c r="AU401" s="77">
        <f t="shared" si="843"/>
        <v>-0.43477097130259251</v>
      </c>
      <c r="AV401" s="78">
        <f t="shared" si="844"/>
        <v>-0.26429711544277523</v>
      </c>
      <c r="AW401" s="74">
        <v>335911.18</v>
      </c>
      <c r="AX401" s="75">
        <v>264.37</v>
      </c>
      <c r="AY401" s="79">
        <f t="shared" si="845"/>
        <v>1270.6100540908574</v>
      </c>
      <c r="AZ401" s="78">
        <f t="shared" si="846"/>
        <v>0.30160138139522141</v>
      </c>
      <c r="BA401" s="74">
        <v>258075.31</v>
      </c>
    </row>
    <row r="402" spans="1:53">
      <c r="A402" s="62"/>
      <c r="B402" s="73" t="s">
        <v>645</v>
      </c>
      <c r="C402" s="73" t="s">
        <v>646</v>
      </c>
      <c r="D402" s="74">
        <v>694708.53</v>
      </c>
      <c r="E402" s="75">
        <v>175.25999999999996</v>
      </c>
      <c r="F402" s="76">
        <f t="shared" si="827"/>
        <v>3963.8738445737772</v>
      </c>
      <c r="G402" s="77">
        <f t="shared" si="828"/>
        <v>0.12455473229871912</v>
      </c>
      <c r="H402" s="77">
        <f t="shared" si="829"/>
        <v>8.0637747950585648E-2</v>
      </c>
      <c r="I402" s="74">
        <v>617763.19999999995</v>
      </c>
      <c r="J402" s="75">
        <v>176</v>
      </c>
      <c r="K402" s="76">
        <f t="shared" si="830"/>
        <v>3510.0181818181813</v>
      </c>
      <c r="L402" s="77">
        <f t="shared" si="831"/>
        <v>-3.9052776256040561E-2</v>
      </c>
      <c r="M402" s="77">
        <f t="shared" si="832"/>
        <v>5.5024783970892707E-2</v>
      </c>
      <c r="N402" s="74">
        <v>642869.02</v>
      </c>
      <c r="O402" s="75">
        <v>176.11</v>
      </c>
      <c r="P402" s="76">
        <f t="shared" si="833"/>
        <v>3650.3833967406731</v>
      </c>
      <c r="Q402" s="77">
        <f t="shared" si="834"/>
        <v>9.790086063248761E-2</v>
      </c>
      <c r="R402" s="78">
        <f t="shared" si="835"/>
        <v>0.21597536866361233</v>
      </c>
      <c r="S402" s="74">
        <v>585543.78</v>
      </c>
      <c r="T402" s="75">
        <v>164.42</v>
      </c>
      <c r="U402" s="76">
        <v>3561.268580464664</v>
      </c>
      <c r="V402" s="77">
        <v>0.10754569220676574</v>
      </c>
      <c r="W402" s="77">
        <v>0.41339414150775844</v>
      </c>
      <c r="X402" s="74">
        <v>528685.89</v>
      </c>
      <c r="Y402" s="75">
        <v>156.6986666666667</v>
      </c>
      <c r="Z402" s="76">
        <v>3373.9016498757696</v>
      </c>
      <c r="AA402" s="77">
        <v>0.27614973490763606</v>
      </c>
      <c r="AB402" s="77">
        <v>0.4948932072892</v>
      </c>
      <c r="AC402" s="74">
        <v>414282.02</v>
      </c>
      <c r="AD402" s="75">
        <v>173.86333333333332</v>
      </c>
      <c r="AE402" s="76">
        <v>2382.8026994382562</v>
      </c>
      <c r="AF402" s="77">
        <v>0.17140893924755304</v>
      </c>
      <c r="AG402" s="77">
        <v>0.19915156706358766</v>
      </c>
      <c r="AH402" s="74">
        <v>353661.31</v>
      </c>
      <c r="AI402" s="75">
        <v>173.5</v>
      </c>
      <c r="AJ402" s="76">
        <f t="shared" si="836"/>
        <v>2038.3937175792507</v>
      </c>
      <c r="AK402" s="77">
        <f t="shared" si="837"/>
        <v>2.3683127972247624E-2</v>
      </c>
      <c r="AL402" s="78">
        <f t="shared" si="838"/>
        <v>-2.4723926277167487E-2</v>
      </c>
      <c r="AM402" s="74">
        <v>345479.28</v>
      </c>
      <c r="AN402" s="75">
        <v>182.74555555555557</v>
      </c>
      <c r="AO402" s="76">
        <f t="shared" si="839"/>
        <v>1890.4934730134796</v>
      </c>
      <c r="AP402" s="77">
        <f t="shared" si="840"/>
        <v>-4.7287146702614642E-2</v>
      </c>
      <c r="AQ402" s="78">
        <f t="shared" si="841"/>
        <v>-3.3988125478124048E-2</v>
      </c>
      <c r="AR402" s="74">
        <v>362626.87</v>
      </c>
      <c r="AS402" s="75">
        <v>191.63</v>
      </c>
      <c r="AT402" s="79">
        <f t="shared" si="842"/>
        <v>1892.3282888900485</v>
      </c>
      <c r="AU402" s="77">
        <f t="shared" si="843"/>
        <v>1.395910759308225E-2</v>
      </c>
      <c r="AV402" s="78">
        <f t="shared" si="844"/>
        <v>-1.2086791851731142E-2</v>
      </c>
      <c r="AW402" s="74">
        <v>357634.61</v>
      </c>
      <c r="AX402" s="75">
        <v>193.12</v>
      </c>
      <c r="AY402" s="79">
        <f t="shared" si="845"/>
        <v>1851.8776408450703</v>
      </c>
      <c r="AZ402" s="78">
        <f t="shared" si="846"/>
        <v>-2.5687327279539582E-2</v>
      </c>
      <c r="BA402" s="74">
        <v>367063.49</v>
      </c>
    </row>
    <row r="403" spans="1:53">
      <c r="A403" s="62"/>
      <c r="B403" s="73" t="s">
        <v>647</v>
      </c>
      <c r="C403" s="73" t="s">
        <v>648</v>
      </c>
      <c r="D403" s="74">
        <v>265036.7</v>
      </c>
      <c r="E403" s="75">
        <v>99.379999999999981</v>
      </c>
      <c r="F403" s="76">
        <f t="shared" si="827"/>
        <v>2666.9017911048509</v>
      </c>
      <c r="G403" s="77">
        <f t="shared" si="828"/>
        <v>0.52782742529338744</v>
      </c>
      <c r="H403" s="77">
        <f t="shared" si="829"/>
        <v>1.135481658067776</v>
      </c>
      <c r="I403" s="74">
        <v>173472.93</v>
      </c>
      <c r="J403" s="75">
        <v>108.16</v>
      </c>
      <c r="K403" s="76">
        <f t="shared" si="830"/>
        <v>1603.8547522189349</v>
      </c>
      <c r="L403" s="77">
        <f t="shared" si="831"/>
        <v>0.39772439132495696</v>
      </c>
      <c r="M403" s="77">
        <f t="shared" si="832"/>
        <v>-0.43667010140448859</v>
      </c>
      <c r="N403" s="74">
        <v>124110.97</v>
      </c>
      <c r="O403" s="75">
        <v>110.45</v>
      </c>
      <c r="P403" s="76">
        <f t="shared" si="833"/>
        <v>1123.6846536894523</v>
      </c>
      <c r="Q403" s="77">
        <f t="shared" si="834"/>
        <v>-0.59696639617091518</v>
      </c>
      <c r="R403" s="78">
        <f t="shared" si="835"/>
        <v>-0.66031924869368586</v>
      </c>
      <c r="S403" s="74">
        <v>307941.99</v>
      </c>
      <c r="T403" s="75">
        <v>104.47000000000001</v>
      </c>
      <c r="U403" s="76">
        <v>2947.6595194792758</v>
      </c>
      <c r="V403" s="77">
        <v>-0.15719000083585288</v>
      </c>
      <c r="W403" s="77">
        <v>-0.24582561148798501</v>
      </c>
      <c r="X403" s="74">
        <v>365375.34</v>
      </c>
      <c r="Y403" s="75">
        <v>106.69788888888888</v>
      </c>
      <c r="Z403" s="76">
        <v>3424.3914645817217</v>
      </c>
      <c r="AA403" s="77">
        <v>-0.10516677630787019</v>
      </c>
      <c r="AB403" s="77">
        <v>-0.18993233882207097</v>
      </c>
      <c r="AC403" s="74">
        <v>408316.69</v>
      </c>
      <c r="AD403" s="75">
        <v>109.14055555555557</v>
      </c>
      <c r="AE403" s="76">
        <v>3741.2003990776416</v>
      </c>
      <c r="AF403" s="77">
        <v>-9.4727777500765484E-2</v>
      </c>
      <c r="AG403" s="77">
        <v>0.12016476146307901</v>
      </c>
      <c r="AH403" s="74">
        <v>451042.99</v>
      </c>
      <c r="AI403" s="75">
        <v>111.78</v>
      </c>
      <c r="AJ403" s="76">
        <f t="shared" si="836"/>
        <v>4035.0956342816244</v>
      </c>
      <c r="AK403" s="77">
        <f t="shared" si="837"/>
        <v>0.23737891611274553</v>
      </c>
      <c r="AL403" s="78">
        <f t="shared" si="838"/>
        <v>0.55031708696305526</v>
      </c>
      <c r="AM403" s="74">
        <v>364514.85</v>
      </c>
      <c r="AN403" s="75">
        <v>109.58</v>
      </c>
      <c r="AO403" s="76">
        <f t="shared" si="839"/>
        <v>3326.4724402263187</v>
      </c>
      <c r="AP403" s="77">
        <f t="shared" si="840"/>
        <v>0.25290407552232441</v>
      </c>
      <c r="AQ403" s="78">
        <f t="shared" si="841"/>
        <v>0.29841048260788566</v>
      </c>
      <c r="AR403" s="74">
        <v>290935.96000000002</v>
      </c>
      <c r="AS403" s="75">
        <v>114.3</v>
      </c>
      <c r="AT403" s="79">
        <f t="shared" si="842"/>
        <v>2545.3714785651796</v>
      </c>
      <c r="AU403" s="77">
        <f t="shared" si="843"/>
        <v>3.6320743123602693E-2</v>
      </c>
      <c r="AV403" s="78">
        <f t="shared" si="844"/>
        <v>6.7558172435679201E-2</v>
      </c>
      <c r="AW403" s="74">
        <v>280739.3</v>
      </c>
      <c r="AX403" s="75">
        <v>103.05</v>
      </c>
      <c r="AY403" s="79">
        <f t="shared" si="845"/>
        <v>2724.3017952450268</v>
      </c>
      <c r="AZ403" s="78">
        <f t="shared" si="846"/>
        <v>3.0142626710262421E-2</v>
      </c>
      <c r="BA403" s="74">
        <v>272524.69</v>
      </c>
    </row>
    <row r="404" spans="1:53" s="82" customFormat="1">
      <c r="A404" s="80"/>
      <c r="B404" s="59"/>
      <c r="C404" s="59" t="s">
        <v>55</v>
      </c>
      <c r="D404" s="47">
        <f>SUM(D391:D403)</f>
        <v>9945790.9999999981</v>
      </c>
      <c r="E404" s="54">
        <f>SUM(E391:E403)</f>
        <v>4644.45</v>
      </c>
      <c r="F404" s="49">
        <f t="shared" si="827"/>
        <v>2141.4356920625692</v>
      </c>
      <c r="G404" s="55">
        <f t="shared" si="828"/>
        <v>0.22452470467899618</v>
      </c>
      <c r="H404" s="55">
        <f t="shared" si="829"/>
        <v>0.22100699790805997</v>
      </c>
      <c r="I404" s="47">
        <f>SUM(I391:I403)</f>
        <v>8122164.4300000006</v>
      </c>
      <c r="J404" s="54">
        <f>SUM(J391:J403)</f>
        <v>4483.93</v>
      </c>
      <c r="K404" s="49">
        <f t="shared" si="830"/>
        <v>1811.3941185522522</v>
      </c>
      <c r="L404" s="55">
        <f t="shared" si="831"/>
        <v>-2.8727119652995096E-3</v>
      </c>
      <c r="M404" s="55">
        <f t="shared" si="832"/>
        <v>0.1196983096432466</v>
      </c>
      <c r="N404" s="47">
        <f>SUM(N391:N403)</f>
        <v>8145564.29</v>
      </c>
      <c r="O404" s="54">
        <f>SUM(O391:O403)</f>
        <v>4412.7599999999993</v>
      </c>
      <c r="P404" s="49">
        <f t="shared" si="833"/>
        <v>1845.911468106129</v>
      </c>
      <c r="Q404" s="55">
        <f t="shared" si="834"/>
        <v>0.12292414727725372</v>
      </c>
      <c r="R404" s="56">
        <f t="shared" si="835"/>
        <v>8.4208802126041302E-2</v>
      </c>
      <c r="S404" s="47">
        <f>SUM(S391:S403)</f>
        <v>7253886.4800000004</v>
      </c>
      <c r="T404" s="54">
        <f>SUM(T391:T403)</f>
        <v>4366.3700000000008</v>
      </c>
      <c r="U404" s="49">
        <f t="shared" ref="U404" si="847">S404/T404</f>
        <v>1661.3082446059311</v>
      </c>
      <c r="V404" s="55">
        <f t="shared" ref="V404" si="848">SUM(S404-X404)/ABS(X404)</f>
        <v>-3.4477257653676104E-2</v>
      </c>
      <c r="W404" s="55">
        <f t="shared" ref="W404" si="849">SUM(S404-AC404)/ABS(AC404)</f>
        <v>-4.5054676576619775E-2</v>
      </c>
      <c r="X404" s="47">
        <f>SUM(X391:X403)</f>
        <v>7512911.0500000007</v>
      </c>
      <c r="Y404" s="54">
        <f>SUM(Y391:Y403)</f>
        <v>4318.1153333333332</v>
      </c>
      <c r="Z404" s="49">
        <f t="shared" ref="Z404" si="850">X404/Y404</f>
        <v>1739.8588203526449</v>
      </c>
      <c r="AA404" s="55">
        <f t="shared" ref="AA404" si="851">SUM(X404-AC404)/ABS(AC404)</f>
        <v>-1.0955121468438338E-2</v>
      </c>
      <c r="AB404" s="55">
        <f t="shared" ref="AB404" si="852">SUM(X404-AH404)/ABS(AH404)</f>
        <v>-6.5020874598813741E-2</v>
      </c>
      <c r="AC404" s="47">
        <f>SUM(AC391:AC403)</f>
        <v>7596127.5500000017</v>
      </c>
      <c r="AD404" s="54">
        <f>SUM(AD391:AD403)</f>
        <v>4334.0388888888892</v>
      </c>
      <c r="AE404" s="49">
        <f t="shared" ref="AE404" si="853">AC404/AD404</f>
        <v>1752.6671413756994</v>
      </c>
      <c r="AF404" s="55">
        <f t="shared" ref="AF404" si="854">SUM(AC404-AH404)/ABS(AH404)</f>
        <v>-5.4664610579296481E-2</v>
      </c>
      <c r="AG404" s="55">
        <f t="shared" ref="AG404" si="855">SUM(AC404-AM404)/ABS(AM404)</f>
        <v>9.939406500979929E-2</v>
      </c>
      <c r="AH404" s="47">
        <f>SUM(AH391:AH403)</f>
        <v>8035378.3799999999</v>
      </c>
      <c r="AI404" s="54">
        <f>SUM(AI391:AI403)</f>
        <v>4305.4800000000005</v>
      </c>
      <c r="AJ404" s="49">
        <f t="shared" si="836"/>
        <v>1866.3141809972406</v>
      </c>
      <c r="AK404" s="55">
        <f t="shared" si="837"/>
        <v>0.16296721493046198</v>
      </c>
      <c r="AL404" s="56">
        <f t="shared" si="838"/>
        <v>0.33423626627184722</v>
      </c>
      <c r="AM404" s="47">
        <f>SUM(AM391:AM403)</f>
        <v>6909376.5300000003</v>
      </c>
      <c r="AN404" s="54">
        <f>SUM(AN391:AN403)</f>
        <v>4336.4277777777779</v>
      </c>
      <c r="AO404" s="49">
        <f t="shared" si="839"/>
        <v>1593.3337032401221</v>
      </c>
      <c r="AP404" s="55">
        <f t="shared" si="840"/>
        <v>0.14726902800232938</v>
      </c>
      <c r="AQ404" s="56">
        <f t="shared" si="841"/>
        <v>0.32149328337864963</v>
      </c>
      <c r="AR404" s="47">
        <f>SUM(AR391:AR403)</f>
        <v>6022455.3800000008</v>
      </c>
      <c r="AS404" s="54">
        <f>SUM(AS391:AS403)</f>
        <v>4360.82</v>
      </c>
      <c r="AT404" s="81">
        <f t="shared" si="842"/>
        <v>1381.0373691186524</v>
      </c>
      <c r="AU404" s="55">
        <f t="shared" si="843"/>
        <v>0.15185998325056022</v>
      </c>
      <c r="AV404" s="56">
        <f t="shared" si="844"/>
        <v>0.27989021216998727</v>
      </c>
      <c r="AW404" s="47">
        <f>SUM(AW391:AW403)</f>
        <v>5228461.3299999991</v>
      </c>
      <c r="AX404" s="54">
        <f>SUM(AX391:AX403)</f>
        <v>4368.12</v>
      </c>
      <c r="AY404" s="81">
        <f>AW404/AX404</f>
        <v>1196.9591792350025</v>
      </c>
      <c r="AZ404" s="56">
        <f t="shared" si="846"/>
        <v>0.1111508610257685</v>
      </c>
      <c r="BA404" s="47">
        <f>SUM(BA391:BA403)</f>
        <v>4705446.8600000003</v>
      </c>
    </row>
    <row r="405" spans="1:53" ht="4.5" customHeight="1">
      <c r="A405" s="62"/>
      <c r="C405" s="63"/>
      <c r="D405" s="64"/>
      <c r="E405" s="65"/>
      <c r="F405" s="66"/>
      <c r="G405" s="65"/>
      <c r="H405" s="65"/>
      <c r="I405" s="64"/>
      <c r="J405" s="65"/>
      <c r="K405" s="66"/>
      <c r="L405" s="65"/>
      <c r="M405" s="65"/>
      <c r="N405" s="64"/>
      <c r="O405" s="65"/>
      <c r="P405" s="66"/>
      <c r="Q405" s="65"/>
      <c r="R405" s="67"/>
      <c r="S405" s="64"/>
      <c r="T405" s="65"/>
      <c r="U405" s="66"/>
      <c r="V405" s="65"/>
      <c r="W405" s="65"/>
      <c r="X405" s="64"/>
      <c r="Y405" s="65"/>
      <c r="Z405" s="66"/>
      <c r="AA405" s="65"/>
      <c r="AB405" s="65"/>
      <c r="AC405" s="64"/>
      <c r="AD405" s="65"/>
      <c r="AE405" s="66"/>
      <c r="AF405" s="65"/>
      <c r="AG405" s="65"/>
      <c r="AH405" s="64"/>
      <c r="AI405" s="65"/>
      <c r="AJ405" s="66"/>
      <c r="AK405" s="65"/>
      <c r="AL405" s="67"/>
      <c r="AM405" s="64"/>
      <c r="AN405" s="65"/>
      <c r="AO405" s="66"/>
      <c r="AP405" s="65"/>
      <c r="AQ405" s="67"/>
      <c r="AR405" s="64"/>
      <c r="AS405" s="65"/>
      <c r="AT405" s="66"/>
      <c r="AU405" s="65"/>
      <c r="AV405" s="67"/>
      <c r="AW405" s="64"/>
      <c r="AX405" s="65"/>
      <c r="AY405" s="66"/>
      <c r="AZ405" s="68"/>
      <c r="BA405" s="64"/>
    </row>
    <row r="406" spans="1:53" ht="12.75">
      <c r="A406" s="80" t="s">
        <v>649</v>
      </c>
      <c r="B406" s="73"/>
      <c r="D406" s="83"/>
      <c r="E406" s="84"/>
      <c r="F406" s="85"/>
      <c r="G406" s="84"/>
      <c r="H406" s="84"/>
      <c r="I406" s="83"/>
      <c r="J406" s="84"/>
      <c r="K406" s="85"/>
      <c r="L406" s="84"/>
      <c r="M406" s="84"/>
      <c r="N406" s="83"/>
      <c r="O406" s="84"/>
      <c r="P406" s="85"/>
      <c r="Q406" s="84"/>
      <c r="R406" s="86"/>
      <c r="S406" s="83"/>
      <c r="T406" s="84"/>
      <c r="U406" s="85"/>
      <c r="V406" s="84"/>
      <c r="W406" s="84"/>
      <c r="X406" s="83"/>
      <c r="Y406" s="84"/>
      <c r="Z406" s="85"/>
      <c r="AA406" s="84"/>
      <c r="AB406" s="84"/>
      <c r="AC406" s="83"/>
      <c r="AD406" s="84"/>
      <c r="AE406" s="85"/>
      <c r="AF406" s="84"/>
      <c r="AG406" s="84"/>
      <c r="AH406" s="83"/>
      <c r="AI406" s="84"/>
      <c r="AJ406" s="85"/>
      <c r="AK406" s="84"/>
      <c r="AL406" s="86"/>
      <c r="AM406" s="83"/>
      <c r="AN406" s="84"/>
      <c r="AO406" s="85"/>
      <c r="AP406" s="84"/>
      <c r="AQ406" s="86"/>
      <c r="AR406" s="83"/>
      <c r="AS406" s="84"/>
      <c r="AT406" s="85"/>
      <c r="AU406" s="84"/>
      <c r="AV406" s="86"/>
      <c r="AW406" s="83"/>
      <c r="AX406" s="84"/>
      <c r="AY406" s="85"/>
      <c r="AZ406" s="87"/>
      <c r="BA406" s="83"/>
    </row>
    <row r="407" spans="1:53">
      <c r="A407" s="62"/>
      <c r="B407" s="73" t="s">
        <v>650</v>
      </c>
      <c r="C407" s="73" t="s">
        <v>651</v>
      </c>
      <c r="D407" s="74">
        <v>4163810.54</v>
      </c>
      <c r="E407" s="75">
        <v>663.76</v>
      </c>
      <c r="F407" s="76">
        <f t="shared" ref="F407:F422" si="856">D407/E407</f>
        <v>6273.0663794142465</v>
      </c>
      <c r="G407" s="77">
        <f t="shared" ref="G407:G422" si="857">SUM(D407-I407)/ABS(I407)</f>
        <v>0.21656382012694531</v>
      </c>
      <c r="H407" s="77">
        <f t="shared" ref="H407:H422" si="858">SUM(D407-N407)/ABS(N407)</f>
        <v>0.49427791660748099</v>
      </c>
      <c r="I407" s="74">
        <v>3422599.35</v>
      </c>
      <c r="J407" s="75">
        <v>637.11</v>
      </c>
      <c r="K407" s="76">
        <f t="shared" ref="K407:K422" si="859">I407/J407</f>
        <v>5372.0697367801477</v>
      </c>
      <c r="L407" s="77">
        <f t="shared" ref="L407:L422" si="860">SUM(I407-N407)/ABS(N407)</f>
        <v>0.22827745810454642</v>
      </c>
      <c r="M407" s="77">
        <f t="shared" ref="M407:M422" si="861">SUM(I407-S407)/ABS(S407)</f>
        <v>0.40320560754292251</v>
      </c>
      <c r="N407" s="74">
        <v>2786503.43</v>
      </c>
      <c r="O407" s="75">
        <v>623.11000000000013</v>
      </c>
      <c r="P407" s="76">
        <f t="shared" ref="P407:P422" si="862">N407/O407</f>
        <v>4471.9286000866614</v>
      </c>
      <c r="Q407" s="77">
        <f t="shared" ref="Q407:Q422" si="863">SUM(N407-S407)/ABS(S407)</f>
        <v>0.14241745485447704</v>
      </c>
      <c r="R407" s="78">
        <f t="shared" ref="R407:R422" si="864">SUM(N407-X407)/ABS(X407)</f>
        <v>0.31713839653598297</v>
      </c>
      <c r="S407" s="74">
        <v>2439128.9</v>
      </c>
      <c r="T407" s="75">
        <v>612.58999999999992</v>
      </c>
      <c r="U407" s="76">
        <v>3981.6662041495947</v>
      </c>
      <c r="V407" s="77">
        <v>0.1529396639897822</v>
      </c>
      <c r="W407" s="77">
        <v>0.69248153252591638</v>
      </c>
      <c r="X407" s="74">
        <v>2115573.7599999998</v>
      </c>
      <c r="Y407" s="75">
        <v>624.47199999999998</v>
      </c>
      <c r="Z407" s="76">
        <v>3387.7800125546059</v>
      </c>
      <c r="AA407" s="77">
        <v>0.46797060192120843</v>
      </c>
      <c r="AB407" s="77">
        <v>1.1289347843920616</v>
      </c>
      <c r="AC407" s="74">
        <v>1441155.4</v>
      </c>
      <c r="AD407" s="75">
        <v>605.02499999999998</v>
      </c>
      <c r="AE407" s="76">
        <v>2381.9766125366718</v>
      </c>
      <c r="AF407" s="77">
        <v>0.45025709752348958</v>
      </c>
      <c r="AG407" s="77">
        <v>0.80363259743046234</v>
      </c>
      <c r="AH407" s="74">
        <v>993724.08</v>
      </c>
      <c r="AI407" s="75">
        <v>630.10000000000014</v>
      </c>
      <c r="AJ407" s="76">
        <f t="shared" ref="AJ407:AJ422" si="865">AH407/AI407</f>
        <v>1577.0894778606566</v>
      </c>
      <c r="AK407" s="77">
        <f t="shared" ref="AK407:AK422" si="866">SUM(AH407-AM407)/ABS(AM407)</f>
        <v>0.24366403757679189</v>
      </c>
      <c r="AL407" s="78">
        <f t="shared" ref="AL407:AL422" si="867">SUM(AH407-AR407)/ABS(AR407)</f>
        <v>1.4745237061943715</v>
      </c>
      <c r="AM407" s="74">
        <v>799029.36</v>
      </c>
      <c r="AN407" s="75">
        <v>578.82999999999993</v>
      </c>
      <c r="AO407" s="76">
        <f t="shared" ref="AO407:AO422" si="868">AM407/AN407</f>
        <v>1380.4214708981913</v>
      </c>
      <c r="AP407" s="77">
        <f t="shared" ref="AP407:AP422" si="869">SUM(AM407-AR407)/ABS(AR407)</f>
        <v>0.98970431839119455</v>
      </c>
      <c r="AQ407" s="78">
        <f t="shared" ref="AQ407:AQ422" si="870">SUM(AM407-AW407)/ABS(AW407)</f>
        <v>2.2828398257356803</v>
      </c>
      <c r="AR407" s="74">
        <v>401581.96</v>
      </c>
      <c r="AS407" s="75">
        <v>580.28000000000009</v>
      </c>
      <c r="AT407" s="79">
        <f t="shared" ref="AT407:AT422" si="871">AR407/AS407</f>
        <v>692.04859722892388</v>
      </c>
      <c r="AU407" s="77">
        <f t="shared" ref="AU407:AU422" si="872">SUM(AR407-AW407)/ABS(AW407)</f>
        <v>0.64991340441481782</v>
      </c>
      <c r="AV407" s="78">
        <f t="shared" ref="AV407:AV422" si="873">SUM(AR407-BA407)/ABS(BA407)</f>
        <v>0.42501477419207878</v>
      </c>
      <c r="AW407" s="74">
        <v>243395.78</v>
      </c>
      <c r="AX407" s="75">
        <v>564.79</v>
      </c>
      <c r="AY407" s="79">
        <f t="shared" ref="AY407:AY421" si="874">AW407/AX407</f>
        <v>430.94916694700686</v>
      </c>
      <c r="AZ407" s="78">
        <f t="shared" ref="AZ407:AZ422" si="875">SUM(AW407-BA407)/ABS(BA407)</f>
        <v>-0.13630935394606652</v>
      </c>
      <c r="BA407" s="74">
        <v>281808.98</v>
      </c>
    </row>
    <row r="408" spans="1:53">
      <c r="A408" s="62"/>
      <c r="B408" s="73" t="s">
        <v>652</v>
      </c>
      <c r="C408" s="73" t="s">
        <v>653</v>
      </c>
      <c r="D408" s="74">
        <v>1573368.3</v>
      </c>
      <c r="E408" s="75">
        <v>1317.1100000000001</v>
      </c>
      <c r="F408" s="76">
        <f t="shared" si="856"/>
        <v>1194.5610465336988</v>
      </c>
      <c r="G408" s="77">
        <f t="shared" si="857"/>
        <v>9.6582322286573749E-2</v>
      </c>
      <c r="H408" s="77">
        <f t="shared" si="858"/>
        <v>0.67922191566430568</v>
      </c>
      <c r="I408" s="74">
        <v>1434792.69</v>
      </c>
      <c r="J408" s="75">
        <v>1305.78</v>
      </c>
      <c r="K408" s="76">
        <f t="shared" si="859"/>
        <v>1098.8012452327343</v>
      </c>
      <c r="L408" s="77">
        <f t="shared" si="860"/>
        <v>0.53132316793400636</v>
      </c>
      <c r="M408" s="77">
        <f t="shared" si="861"/>
        <v>0.54393760738574948</v>
      </c>
      <c r="N408" s="74">
        <v>936962.7</v>
      </c>
      <c r="O408" s="75">
        <v>1325.1000000000001</v>
      </c>
      <c r="P408" s="76">
        <f t="shared" si="862"/>
        <v>707.08829522300198</v>
      </c>
      <c r="Q408" s="77">
        <f t="shared" si="863"/>
        <v>8.2376076558431273E-3</v>
      </c>
      <c r="R408" s="78">
        <f t="shared" si="864"/>
        <v>-4.1375364561710912E-2</v>
      </c>
      <c r="S408" s="74">
        <v>929307.43</v>
      </c>
      <c r="T408" s="75">
        <v>1338.5299999999997</v>
      </c>
      <c r="U408" s="76">
        <v>694.27463710189556</v>
      </c>
      <c r="V408" s="77">
        <v>-4.9207619157258395E-2</v>
      </c>
      <c r="W408" s="77">
        <v>-1.5849003956714902E-2</v>
      </c>
      <c r="X408" s="74">
        <v>977403.11</v>
      </c>
      <c r="Y408" s="75">
        <v>1376.0471111111106</v>
      </c>
      <c r="Z408" s="76">
        <v>710.29770863788281</v>
      </c>
      <c r="AA408" s="77">
        <v>3.5085067857796512E-2</v>
      </c>
      <c r="AB408" s="77">
        <v>-6.4859731510927374E-2</v>
      </c>
      <c r="AC408" s="74">
        <v>944273.22</v>
      </c>
      <c r="AD408" s="75">
        <v>1395.2361111111118</v>
      </c>
      <c r="AE408" s="76">
        <v>676.7838163592379</v>
      </c>
      <c r="AF408" s="77">
        <v>-9.6557087404969349E-2</v>
      </c>
      <c r="AG408" s="77">
        <v>5.1649810037790372E-2</v>
      </c>
      <c r="AH408" s="74">
        <v>1045194.12</v>
      </c>
      <c r="AI408" s="75">
        <v>1406.4</v>
      </c>
      <c r="AJ408" s="76">
        <f t="shared" si="865"/>
        <v>743.16988054607498</v>
      </c>
      <c r="AK408" s="77">
        <f t="shared" si="866"/>
        <v>0.1640467763669243</v>
      </c>
      <c r="AL408" s="78">
        <f t="shared" si="867"/>
        <v>0.81876031541504424</v>
      </c>
      <c r="AM408" s="74">
        <v>897897.01</v>
      </c>
      <c r="AN408" s="75">
        <v>1441.1255555555556</v>
      </c>
      <c r="AO408" s="76">
        <f t="shared" si="868"/>
        <v>623.05259006656058</v>
      </c>
      <c r="AP408" s="77">
        <f t="shared" si="869"/>
        <v>0.56244607376649347</v>
      </c>
      <c r="AQ408" s="78">
        <f t="shared" si="870"/>
        <v>0.36068038246354012</v>
      </c>
      <c r="AR408" s="74">
        <v>574673.92000000004</v>
      </c>
      <c r="AS408" s="75">
        <v>1441.3600000000004</v>
      </c>
      <c r="AT408" s="79">
        <f t="shared" si="871"/>
        <v>398.70255869456616</v>
      </c>
      <c r="AU408" s="77">
        <f t="shared" si="872"/>
        <v>-0.12913449922567188</v>
      </c>
      <c r="AV408" s="78">
        <f t="shared" si="873"/>
        <v>1.1211094404099173</v>
      </c>
      <c r="AW408" s="74">
        <v>659888.26</v>
      </c>
      <c r="AX408" s="75">
        <v>1463.59</v>
      </c>
      <c r="AY408" s="79">
        <f t="shared" si="874"/>
        <v>450.8696151244543</v>
      </c>
      <c r="AZ408" s="78">
        <f t="shared" si="875"/>
        <v>1.4356337902051897</v>
      </c>
      <c r="BA408" s="74">
        <v>270930.82</v>
      </c>
    </row>
    <row r="409" spans="1:53">
      <c r="A409" s="62"/>
      <c r="B409" s="73" t="s">
        <v>654</v>
      </c>
      <c r="C409" s="73" t="s">
        <v>655</v>
      </c>
      <c r="D409" s="74">
        <v>24588570.02</v>
      </c>
      <c r="E409" s="75">
        <v>16493.869999999995</v>
      </c>
      <c r="F409" s="76">
        <f t="shared" si="856"/>
        <v>1490.7702085683959</v>
      </c>
      <c r="G409" s="77">
        <f t="shared" si="857"/>
        <v>0.55138532961917686</v>
      </c>
      <c r="H409" s="77">
        <f t="shared" si="858"/>
        <v>1.0789715582019557</v>
      </c>
      <c r="I409" s="74">
        <v>15849427.960000001</v>
      </c>
      <c r="J409" s="75">
        <v>16363.1</v>
      </c>
      <c r="K409" s="76">
        <f t="shared" si="859"/>
        <v>968.60790192567424</v>
      </c>
      <c r="L409" s="77">
        <f t="shared" si="860"/>
        <v>0.34007426685689174</v>
      </c>
      <c r="M409" s="77">
        <f t="shared" si="861"/>
        <v>-0.17629972385696263</v>
      </c>
      <c r="N409" s="74">
        <v>11827275.810000001</v>
      </c>
      <c r="O409" s="75">
        <v>15964.279999999997</v>
      </c>
      <c r="P409" s="76">
        <f t="shared" si="862"/>
        <v>740.85870518432421</v>
      </c>
      <c r="Q409" s="77">
        <f t="shared" si="863"/>
        <v>-0.38533236812687682</v>
      </c>
      <c r="R409" s="78">
        <f t="shared" si="864"/>
        <v>-0.53302038363541504</v>
      </c>
      <c r="S409" s="74">
        <v>19241741.710000001</v>
      </c>
      <c r="T409" s="75">
        <v>15545.140000000001</v>
      </c>
      <c r="U409" s="76">
        <v>1237.7979040394619</v>
      </c>
      <c r="V409" s="77">
        <v>-0.24027296680399032</v>
      </c>
      <c r="W409" s="77">
        <v>-0.32648214944419918</v>
      </c>
      <c r="X409" s="74">
        <v>25327177.879999999</v>
      </c>
      <c r="Y409" s="75">
        <v>15345.115666666665</v>
      </c>
      <c r="Z409" s="76">
        <v>1650.5042014780513</v>
      </c>
      <c r="AA409" s="77">
        <v>-0.11347389111263452</v>
      </c>
      <c r="AB409" s="77">
        <v>-1.023935189150661E-3</v>
      </c>
      <c r="AC409" s="74">
        <v>28569015.199999999</v>
      </c>
      <c r="AD409" s="75">
        <v>15232.197222222248</v>
      </c>
      <c r="AE409" s="76">
        <v>1875.5675746057614</v>
      </c>
      <c r="AF409" s="77">
        <v>0.1268433662541695</v>
      </c>
      <c r="AG409" s="77">
        <v>1.1411817685612675</v>
      </c>
      <c r="AH409" s="74">
        <v>25353137.850000001</v>
      </c>
      <c r="AI409" s="75">
        <v>15324.929999999998</v>
      </c>
      <c r="AJ409" s="76">
        <f t="shared" si="865"/>
        <v>1654.3721798402996</v>
      </c>
      <c r="AK409" s="77">
        <f t="shared" si="866"/>
        <v>0.90015918155416896</v>
      </c>
      <c r="AL409" s="78">
        <f t="shared" si="867"/>
        <v>1.1681384611992331</v>
      </c>
      <c r="AM409" s="74">
        <v>13342638.92</v>
      </c>
      <c r="AN409" s="75">
        <v>14374.248888888887</v>
      </c>
      <c r="AO409" s="76">
        <f t="shared" si="868"/>
        <v>928.23207829062221</v>
      </c>
      <c r="AP409" s="77">
        <f t="shared" si="869"/>
        <v>0.141029910676157</v>
      </c>
      <c r="AQ409" s="78">
        <f t="shared" si="870"/>
        <v>0.22745178517243211</v>
      </c>
      <c r="AR409" s="74">
        <v>11693504.960000001</v>
      </c>
      <c r="AS409" s="75">
        <v>14487.22</v>
      </c>
      <c r="AT409" s="79">
        <f t="shared" si="871"/>
        <v>807.16003208345023</v>
      </c>
      <c r="AU409" s="77">
        <f t="shared" si="872"/>
        <v>7.5740235805968323E-2</v>
      </c>
      <c r="AV409" s="78">
        <f t="shared" si="873"/>
        <v>-1.5301393863253682E-2</v>
      </c>
      <c r="AW409" s="74">
        <v>10870193.91</v>
      </c>
      <c r="AX409" s="75">
        <v>13963.98</v>
      </c>
      <c r="AY409" s="79">
        <f t="shared" si="874"/>
        <v>778.44525056609939</v>
      </c>
      <c r="AZ409" s="78">
        <f t="shared" si="875"/>
        <v>-8.4631611460560086E-2</v>
      </c>
      <c r="BA409" s="74">
        <v>11875212.26</v>
      </c>
    </row>
    <row r="410" spans="1:53">
      <c r="A410" s="62"/>
      <c r="B410" s="73" t="s">
        <v>656</v>
      </c>
      <c r="C410" s="73" t="s">
        <v>538</v>
      </c>
      <c r="D410" s="74">
        <v>4247883.55</v>
      </c>
      <c r="E410" s="75">
        <v>3123.98</v>
      </c>
      <c r="F410" s="76">
        <f t="shared" si="856"/>
        <v>1359.7665638064263</v>
      </c>
      <c r="G410" s="77">
        <f t="shared" si="857"/>
        <v>9.4807052235222733E-2</v>
      </c>
      <c r="H410" s="77">
        <f t="shared" si="858"/>
        <v>0.56404529416717131</v>
      </c>
      <c r="I410" s="74">
        <v>3880029.4</v>
      </c>
      <c r="J410" s="75">
        <v>3049.6660000000002</v>
      </c>
      <c r="K410" s="76">
        <f t="shared" si="859"/>
        <v>1272.2801119860337</v>
      </c>
      <c r="L410" s="77">
        <f t="shared" si="860"/>
        <v>0.42860359820840033</v>
      </c>
      <c r="M410" s="77">
        <f t="shared" si="861"/>
        <v>1.7103920438608783E-3</v>
      </c>
      <c r="N410" s="74">
        <v>2715959.42</v>
      </c>
      <c r="O410" s="75">
        <v>3010.54</v>
      </c>
      <c r="P410" s="76">
        <f t="shared" si="862"/>
        <v>902.15025211423858</v>
      </c>
      <c r="Q410" s="77">
        <f t="shared" si="863"/>
        <v>-0.29881851529696735</v>
      </c>
      <c r="R410" s="78">
        <f t="shared" si="864"/>
        <v>-0.22791357788158356</v>
      </c>
      <c r="S410" s="74">
        <v>3873404.36</v>
      </c>
      <c r="T410" s="75">
        <v>2871.9600000000005</v>
      </c>
      <c r="U410" s="76">
        <v>1348.697182412011</v>
      </c>
      <c r="V410" s="77">
        <v>0.10112209030364476</v>
      </c>
      <c r="W410" s="77">
        <v>0.32147748221656269</v>
      </c>
      <c r="X410" s="74">
        <v>3517688.36</v>
      </c>
      <c r="Y410" s="75">
        <v>2790.3842222222224</v>
      </c>
      <c r="Z410" s="76">
        <v>1260.6465919587815</v>
      </c>
      <c r="AA410" s="77">
        <v>0.20011894580386888</v>
      </c>
      <c r="AB410" s="77">
        <v>1.0511700903716683</v>
      </c>
      <c r="AC410" s="74">
        <v>2931116.43</v>
      </c>
      <c r="AD410" s="75">
        <v>2773.9522222222231</v>
      </c>
      <c r="AE410" s="76">
        <v>1056.6571430173633</v>
      </c>
      <c r="AF410" s="77">
        <v>0.70913899621653309</v>
      </c>
      <c r="AG410" s="77">
        <v>1.0369884832370362</v>
      </c>
      <c r="AH410" s="74">
        <v>1714966.68</v>
      </c>
      <c r="AI410" s="75">
        <v>2718.7999999999997</v>
      </c>
      <c r="AJ410" s="76">
        <f t="shared" si="865"/>
        <v>630.78074150360453</v>
      </c>
      <c r="AK410" s="77">
        <f t="shared" si="866"/>
        <v>0.19182143040809033</v>
      </c>
      <c r="AL410" s="78">
        <f t="shared" si="867"/>
        <v>1.5927680262524451</v>
      </c>
      <c r="AM410" s="74">
        <v>1438946</v>
      </c>
      <c r="AN410" s="75">
        <v>2679.4455555555555</v>
      </c>
      <c r="AO410" s="76">
        <f t="shared" si="868"/>
        <v>537.03125149025436</v>
      </c>
      <c r="AP410" s="77">
        <f t="shared" si="869"/>
        <v>1.1754668611426613</v>
      </c>
      <c r="AQ410" s="78">
        <f t="shared" si="870"/>
        <v>2.2010471176002731</v>
      </c>
      <c r="AR410" s="74">
        <v>661442.39</v>
      </c>
      <c r="AS410" s="75">
        <v>2656.7100000000005</v>
      </c>
      <c r="AT410" s="79">
        <f t="shared" si="871"/>
        <v>248.97048981635177</v>
      </c>
      <c r="AU410" s="77">
        <f t="shared" si="872"/>
        <v>0.47142996051841818</v>
      </c>
      <c r="AV410" s="78">
        <f t="shared" si="873"/>
        <v>-0.29881728742854774</v>
      </c>
      <c r="AW410" s="74">
        <v>449523.53</v>
      </c>
      <c r="AX410" s="75">
        <v>2619.62</v>
      </c>
      <c r="AY410" s="79">
        <f t="shared" si="874"/>
        <v>171.59875478122783</v>
      </c>
      <c r="AZ410" s="78">
        <f t="shared" si="875"/>
        <v>-0.52346850928303124</v>
      </c>
      <c r="BA410" s="74">
        <v>943323.87</v>
      </c>
    </row>
    <row r="411" spans="1:53">
      <c r="A411" s="62"/>
      <c r="B411" s="73" t="s">
        <v>657</v>
      </c>
      <c r="C411" s="73" t="s">
        <v>658</v>
      </c>
      <c r="D411" s="74">
        <v>5589995.5899999999</v>
      </c>
      <c r="E411" s="75">
        <v>3599.8300000000004</v>
      </c>
      <c r="F411" s="76">
        <f t="shared" si="856"/>
        <v>1552.8498817999737</v>
      </c>
      <c r="G411" s="77">
        <f t="shared" si="857"/>
        <v>0.15155083201529057</v>
      </c>
      <c r="H411" s="77">
        <f t="shared" si="858"/>
        <v>0.31638823757906354</v>
      </c>
      <c r="I411" s="74">
        <v>4854319.4400000004</v>
      </c>
      <c r="J411" s="75">
        <v>3463.4049999999997</v>
      </c>
      <c r="K411" s="76">
        <f t="shared" si="859"/>
        <v>1401.6031737553076</v>
      </c>
      <c r="L411" s="77">
        <f t="shared" si="860"/>
        <v>0.14314383784109341</v>
      </c>
      <c r="M411" s="77">
        <f t="shared" si="861"/>
        <v>0.32181490561919129</v>
      </c>
      <c r="N411" s="74">
        <v>4246464.25</v>
      </c>
      <c r="O411" s="75">
        <v>3411.5399999999995</v>
      </c>
      <c r="P411" s="76">
        <f t="shared" si="862"/>
        <v>1244.7352954970484</v>
      </c>
      <c r="Q411" s="77">
        <f t="shared" si="863"/>
        <v>0.15629797569090745</v>
      </c>
      <c r="R411" s="78">
        <f t="shared" si="864"/>
        <v>0.19816792050711785</v>
      </c>
      <c r="S411" s="74">
        <v>3672465.35</v>
      </c>
      <c r="T411" s="75">
        <v>3309.6699999999996</v>
      </c>
      <c r="U411" s="76">
        <v>1109.6167744820482</v>
      </c>
      <c r="V411" s="77">
        <v>3.6210341708150441E-2</v>
      </c>
      <c r="W411" s="77">
        <v>0.1324691601916779</v>
      </c>
      <c r="X411" s="74">
        <v>3544131.15</v>
      </c>
      <c r="Y411" s="75">
        <v>3287.9307777777781</v>
      </c>
      <c r="Z411" s="76">
        <v>1077.9214617150124</v>
      </c>
      <c r="AA411" s="77">
        <v>9.2895056736114728E-2</v>
      </c>
      <c r="AB411" s="77">
        <v>-2.576514753100069E-2</v>
      </c>
      <c r="AC411" s="74">
        <v>3242883.32</v>
      </c>
      <c r="AD411" s="75">
        <v>3339.1761111111114</v>
      </c>
      <c r="AE411" s="76">
        <v>971.16270963046929</v>
      </c>
      <c r="AF411" s="77">
        <v>-0.10857419798520193</v>
      </c>
      <c r="AG411" s="77">
        <v>0.12388634988178462</v>
      </c>
      <c r="AH411" s="74">
        <v>3637861.18</v>
      </c>
      <c r="AI411" s="75">
        <v>3284.1200000000003</v>
      </c>
      <c r="AJ411" s="76">
        <f t="shared" si="865"/>
        <v>1107.712623168459</v>
      </c>
      <c r="AK411" s="77">
        <f t="shared" si="866"/>
        <v>0.26077386064165958</v>
      </c>
      <c r="AL411" s="78">
        <f t="shared" si="867"/>
        <v>0.17114073557076542</v>
      </c>
      <c r="AM411" s="74">
        <v>2885419.26</v>
      </c>
      <c r="AN411" s="75">
        <v>3258.0444444444438</v>
      </c>
      <c r="AO411" s="76">
        <f t="shared" si="868"/>
        <v>885.62918928873501</v>
      </c>
      <c r="AP411" s="77">
        <f t="shared" si="869"/>
        <v>-7.1093736846095587E-2</v>
      </c>
      <c r="AQ411" s="78">
        <f t="shared" si="870"/>
        <v>0.35711611317465741</v>
      </c>
      <c r="AR411" s="74">
        <v>3106254.5</v>
      </c>
      <c r="AS411" s="75">
        <v>3313.9700000000003</v>
      </c>
      <c r="AT411" s="79">
        <f t="shared" si="871"/>
        <v>937.32124913623227</v>
      </c>
      <c r="AU411" s="77">
        <f t="shared" si="872"/>
        <v>0.46098284294785263</v>
      </c>
      <c r="AV411" s="78">
        <f t="shared" si="873"/>
        <v>0.49822710732433584</v>
      </c>
      <c r="AW411" s="74">
        <v>2126140.2999999998</v>
      </c>
      <c r="AX411" s="75">
        <v>3328.1</v>
      </c>
      <c r="AY411" s="79">
        <f t="shared" si="874"/>
        <v>638.84507677052966</v>
      </c>
      <c r="AZ411" s="78">
        <f t="shared" si="875"/>
        <v>2.5492609003768155E-2</v>
      </c>
      <c r="BA411" s="74">
        <v>2073286.81</v>
      </c>
    </row>
    <row r="412" spans="1:53">
      <c r="A412" s="62"/>
      <c r="B412" s="73" t="s">
        <v>659</v>
      </c>
      <c r="C412" s="73" t="s">
        <v>660</v>
      </c>
      <c r="D412" s="74">
        <v>2123364.13</v>
      </c>
      <c r="E412" s="75">
        <v>948.33000000000015</v>
      </c>
      <c r="F412" s="76">
        <f t="shared" si="856"/>
        <v>2239.0561618845754</v>
      </c>
      <c r="G412" s="77">
        <f t="shared" si="857"/>
        <v>0.13910743057307506</v>
      </c>
      <c r="H412" s="77">
        <f t="shared" si="858"/>
        <v>5.1047383639047872E-2</v>
      </c>
      <c r="I412" s="74">
        <v>1864059.59</v>
      </c>
      <c r="J412" s="75">
        <v>946.53000000000009</v>
      </c>
      <c r="K412" s="76">
        <f t="shared" si="859"/>
        <v>1969.3613408978056</v>
      </c>
      <c r="L412" s="77">
        <f t="shared" si="860"/>
        <v>-7.730618251671395E-2</v>
      </c>
      <c r="M412" s="77">
        <f t="shared" si="861"/>
        <v>-0.10575557752855363</v>
      </c>
      <c r="N412" s="74">
        <v>2020236.35</v>
      </c>
      <c r="O412" s="75">
        <v>920.25</v>
      </c>
      <c r="P412" s="76">
        <f t="shared" si="862"/>
        <v>2195.3125237707145</v>
      </c>
      <c r="Q412" s="77">
        <f t="shared" si="863"/>
        <v>-3.0832974571605415E-2</v>
      </c>
      <c r="R412" s="78">
        <f t="shared" si="864"/>
        <v>3.8421153531387046E-4</v>
      </c>
      <c r="S412" s="74">
        <v>2084507.93</v>
      </c>
      <c r="T412" s="75">
        <v>902.62</v>
      </c>
      <c r="U412" s="76">
        <v>2309.3970109237553</v>
      </c>
      <c r="V412" s="77">
        <v>3.2210326277991717E-2</v>
      </c>
      <c r="W412" s="77">
        <v>5.9746705276579022E-3</v>
      </c>
      <c r="X412" s="74">
        <v>2019460.45</v>
      </c>
      <c r="Y412" s="75">
        <v>938.89566666666678</v>
      </c>
      <c r="Z412" s="76">
        <v>2150.8890941734026</v>
      </c>
      <c r="AA412" s="77">
        <v>-2.54169669518188E-2</v>
      </c>
      <c r="AB412" s="77">
        <v>-2.8914575863655183E-2</v>
      </c>
      <c r="AC412" s="74">
        <v>2072127.65</v>
      </c>
      <c r="AD412" s="75">
        <v>937.36555555555526</v>
      </c>
      <c r="AE412" s="76">
        <v>2210.5865078132692</v>
      </c>
      <c r="AF412" s="77">
        <v>-3.5888259832484353E-3</v>
      </c>
      <c r="AG412" s="77">
        <v>-7.9518267842545787E-2</v>
      </c>
      <c r="AH412" s="74">
        <v>2079590.94</v>
      </c>
      <c r="AI412" s="75">
        <v>959.04</v>
      </c>
      <c r="AJ412" s="76">
        <f t="shared" si="865"/>
        <v>2168.4089714714714</v>
      </c>
      <c r="AK412" s="77">
        <f t="shared" si="866"/>
        <v>-7.6202920881757216E-2</v>
      </c>
      <c r="AL412" s="78">
        <f t="shared" si="867"/>
        <v>-1.0406832277415159E-3</v>
      </c>
      <c r="AM412" s="74">
        <v>2251133.92</v>
      </c>
      <c r="AN412" s="75">
        <v>914.90888888888878</v>
      </c>
      <c r="AO412" s="76">
        <f t="shared" si="868"/>
        <v>2460.5006545885567</v>
      </c>
      <c r="AP412" s="77">
        <f t="shared" si="869"/>
        <v>8.1362281125371694E-2</v>
      </c>
      <c r="AQ412" s="78">
        <f t="shared" si="870"/>
        <v>-1.4814785541592343E-2</v>
      </c>
      <c r="AR412" s="74">
        <v>2081757.39</v>
      </c>
      <c r="AS412" s="75">
        <v>913.01</v>
      </c>
      <c r="AT412" s="79">
        <f t="shared" si="871"/>
        <v>2280.1036023701822</v>
      </c>
      <c r="AU412" s="77">
        <f t="shared" si="872"/>
        <v>-8.8940652310225521E-2</v>
      </c>
      <c r="AV412" s="78">
        <f t="shared" si="873"/>
        <v>-3.5240599782498862E-2</v>
      </c>
      <c r="AW412" s="74">
        <v>2284985.4900000002</v>
      </c>
      <c r="AX412" s="75">
        <v>912.81</v>
      </c>
      <c r="AY412" s="79">
        <f t="shared" si="874"/>
        <v>2503.2432707792427</v>
      </c>
      <c r="AZ412" s="78">
        <f t="shared" si="875"/>
        <v>5.8942430769078846E-2</v>
      </c>
      <c r="BA412" s="74">
        <v>2157799.54</v>
      </c>
    </row>
    <row r="413" spans="1:53">
      <c r="A413" s="62"/>
      <c r="B413" s="73" t="s">
        <v>661</v>
      </c>
      <c r="C413" s="73" t="s">
        <v>662</v>
      </c>
      <c r="D413" s="74">
        <v>7462491.6399999997</v>
      </c>
      <c r="E413" s="75">
        <v>3694.87</v>
      </c>
      <c r="F413" s="76">
        <f t="shared" si="856"/>
        <v>2019.6899051928756</v>
      </c>
      <c r="G413" s="77">
        <f t="shared" si="857"/>
        <v>0.15317326061096015</v>
      </c>
      <c r="H413" s="77">
        <f t="shared" si="858"/>
        <v>0.27193849256151031</v>
      </c>
      <c r="I413" s="74">
        <v>6471266.6299999999</v>
      </c>
      <c r="J413" s="75">
        <v>3645.71</v>
      </c>
      <c r="K413" s="76">
        <f t="shared" si="859"/>
        <v>1775.0360368762188</v>
      </c>
      <c r="L413" s="77">
        <f t="shared" si="860"/>
        <v>0.10298992875331453</v>
      </c>
      <c r="M413" s="77">
        <f t="shared" si="861"/>
        <v>-6.0866000109173646E-2</v>
      </c>
      <c r="N413" s="74">
        <v>5867022.4100000001</v>
      </c>
      <c r="O413" s="75">
        <v>3578.3399999999997</v>
      </c>
      <c r="P413" s="76">
        <f t="shared" si="862"/>
        <v>1639.5933337804681</v>
      </c>
      <c r="Q413" s="77">
        <f t="shared" si="863"/>
        <v>-0.14855614234636844</v>
      </c>
      <c r="R413" s="78">
        <f t="shared" si="864"/>
        <v>-0.16070492368823419</v>
      </c>
      <c r="S413" s="74">
        <v>6890674.4199999999</v>
      </c>
      <c r="T413" s="75">
        <v>3493.76</v>
      </c>
      <c r="U413" s="76">
        <v>1972.2804142242167</v>
      </c>
      <c r="V413" s="77">
        <v>-1.4268446748027271E-2</v>
      </c>
      <c r="W413" s="77">
        <v>0.10834657409778503</v>
      </c>
      <c r="X413" s="74">
        <v>6990416.8099999996</v>
      </c>
      <c r="Y413" s="75">
        <v>3479.5147777777775</v>
      </c>
      <c r="Z413" s="76">
        <v>2009.0205837448664</v>
      </c>
      <c r="AA413" s="77">
        <v>0.12438987109756183</v>
      </c>
      <c r="AB413" s="77">
        <v>0.18120602822477783</v>
      </c>
      <c r="AC413" s="74">
        <v>6217075.5800000001</v>
      </c>
      <c r="AD413" s="75">
        <v>3535.8761111111089</v>
      </c>
      <c r="AE413" s="76">
        <v>1758.2843359425153</v>
      </c>
      <c r="AF413" s="77">
        <v>5.0530655413816093E-2</v>
      </c>
      <c r="AG413" s="77">
        <v>0.52308687449625679</v>
      </c>
      <c r="AH413" s="74">
        <v>5918033.4699999997</v>
      </c>
      <c r="AI413" s="75">
        <v>3517.6499999999996</v>
      </c>
      <c r="AJ413" s="76">
        <f t="shared" si="865"/>
        <v>1682.3826901482525</v>
      </c>
      <c r="AK413" s="77">
        <f t="shared" si="866"/>
        <v>0.44982620606753776</v>
      </c>
      <c r="AL413" s="78">
        <f t="shared" si="867"/>
        <v>0.87988799920627114</v>
      </c>
      <c r="AM413" s="74">
        <v>4081891.64</v>
      </c>
      <c r="AN413" s="75">
        <v>3278.7544444444447</v>
      </c>
      <c r="AO413" s="76">
        <f t="shared" si="868"/>
        <v>1244.9519197500133</v>
      </c>
      <c r="AP413" s="77">
        <f t="shared" si="869"/>
        <v>0.296629893527183</v>
      </c>
      <c r="AQ413" s="78">
        <f t="shared" si="870"/>
        <v>0.58945935713649433</v>
      </c>
      <c r="AR413" s="74">
        <v>3148077.69</v>
      </c>
      <c r="AS413" s="75">
        <v>3376.7799999999997</v>
      </c>
      <c r="AT413" s="79">
        <f t="shared" si="871"/>
        <v>932.2720728030846</v>
      </c>
      <c r="AU413" s="77">
        <f t="shared" si="872"/>
        <v>0.2258388959495112</v>
      </c>
      <c r="AV413" s="78">
        <f t="shared" si="873"/>
        <v>0.42695257606155107</v>
      </c>
      <c r="AW413" s="74">
        <v>2568100.67</v>
      </c>
      <c r="AX413" s="75">
        <v>3171.85</v>
      </c>
      <c r="AY413" s="79">
        <f t="shared" si="874"/>
        <v>809.65388338036166</v>
      </c>
      <c r="AZ413" s="78">
        <f t="shared" si="875"/>
        <v>0.16406208089543534</v>
      </c>
      <c r="BA413" s="74">
        <v>2206154.39</v>
      </c>
    </row>
    <row r="414" spans="1:53">
      <c r="A414" s="62"/>
      <c r="B414" s="73" t="s">
        <v>663</v>
      </c>
      <c r="C414" s="73" t="s">
        <v>664</v>
      </c>
      <c r="D414" s="74">
        <v>13822729.710000001</v>
      </c>
      <c r="E414" s="75">
        <v>6760.82</v>
      </c>
      <c r="F414" s="76">
        <f t="shared" si="856"/>
        <v>2044.5344958155965</v>
      </c>
      <c r="G414" s="77">
        <f t="shared" si="857"/>
        <v>0.30730417010171363</v>
      </c>
      <c r="H414" s="77">
        <f t="shared" si="858"/>
        <v>0.71923768846086034</v>
      </c>
      <c r="I414" s="74">
        <v>10573461.039999999</v>
      </c>
      <c r="J414" s="75">
        <v>6670.6670000000004</v>
      </c>
      <c r="K414" s="76">
        <f t="shared" si="859"/>
        <v>1585.068035925043</v>
      </c>
      <c r="L414" s="77">
        <f t="shared" si="860"/>
        <v>0.31510151025303973</v>
      </c>
      <c r="M414" s="77">
        <f t="shared" si="861"/>
        <v>0.23436508644880608</v>
      </c>
      <c r="N414" s="74">
        <v>8040034.1399999997</v>
      </c>
      <c r="O414" s="75">
        <v>6539.6599999999989</v>
      </c>
      <c r="P414" s="76">
        <f t="shared" si="862"/>
        <v>1229.4269335103049</v>
      </c>
      <c r="Q414" s="77">
        <f t="shared" si="863"/>
        <v>-6.1391780919405302E-2</v>
      </c>
      <c r="R414" s="78">
        <f t="shared" si="864"/>
        <v>-0.10355593865963061</v>
      </c>
      <c r="S414" s="74">
        <v>8565910.6500000004</v>
      </c>
      <c r="T414" s="75">
        <v>6516.9400000000005</v>
      </c>
      <c r="U414" s="76">
        <v>1314.4068611955918</v>
      </c>
      <c r="V414" s="77">
        <v>-4.4921999278385638E-2</v>
      </c>
      <c r="W414" s="77">
        <v>-0.13339951393342697</v>
      </c>
      <c r="X414" s="74">
        <v>8968807.4100000001</v>
      </c>
      <c r="Y414" s="75">
        <v>6359.4381111111106</v>
      </c>
      <c r="Z414" s="76">
        <v>1410.3144418262111</v>
      </c>
      <c r="AA414" s="77">
        <v>-9.2639045803789496E-2</v>
      </c>
      <c r="AB414" s="77">
        <v>-1.1172701768715997E-2</v>
      </c>
      <c r="AC414" s="74">
        <v>9884497.8599999994</v>
      </c>
      <c r="AD414" s="75">
        <v>6279.6366666666681</v>
      </c>
      <c r="AE414" s="76">
        <v>1574.0556953666635</v>
      </c>
      <c r="AF414" s="77">
        <v>8.9783832617352163E-2</v>
      </c>
      <c r="AG414" s="77">
        <v>0.49709753021747249</v>
      </c>
      <c r="AH414" s="74">
        <v>9070145.4399999995</v>
      </c>
      <c r="AI414" s="75">
        <v>6042.9700000000012</v>
      </c>
      <c r="AJ414" s="76">
        <f t="shared" si="865"/>
        <v>1500.9416627916401</v>
      </c>
      <c r="AK414" s="77">
        <f t="shared" si="866"/>
        <v>0.37375641426232964</v>
      </c>
      <c r="AL414" s="78">
        <f t="shared" si="867"/>
        <v>0.40537128724465293</v>
      </c>
      <c r="AM414" s="74">
        <v>6602440.8300000001</v>
      </c>
      <c r="AN414" s="75">
        <v>5653.4955555555553</v>
      </c>
      <c r="AO414" s="76">
        <f t="shared" si="868"/>
        <v>1167.8510693285925</v>
      </c>
      <c r="AP414" s="77">
        <f t="shared" si="869"/>
        <v>2.3013448857525189E-2</v>
      </c>
      <c r="AQ414" s="78">
        <f t="shared" si="870"/>
        <v>-1.9365583093279175E-2</v>
      </c>
      <c r="AR414" s="74">
        <v>6453914.0099999998</v>
      </c>
      <c r="AS414" s="75">
        <v>5712.87</v>
      </c>
      <c r="AT414" s="79">
        <f t="shared" si="871"/>
        <v>1129.7148386012634</v>
      </c>
      <c r="AU414" s="77">
        <f t="shared" si="872"/>
        <v>-4.1425684088642396E-2</v>
      </c>
      <c r="AV414" s="78">
        <f t="shared" si="873"/>
        <v>-0.2275722001737864</v>
      </c>
      <c r="AW414" s="74">
        <v>6732825.9299999997</v>
      </c>
      <c r="AX414" s="75">
        <v>5475.87</v>
      </c>
      <c r="AY414" s="79">
        <f t="shared" si="874"/>
        <v>1229.5445162138619</v>
      </c>
      <c r="AZ414" s="78">
        <f t="shared" si="875"/>
        <v>-0.19419101158387136</v>
      </c>
      <c r="BA414" s="74">
        <v>8355362.1600000001</v>
      </c>
    </row>
    <row r="415" spans="1:53">
      <c r="A415" s="62"/>
      <c r="B415" s="73" t="s">
        <v>665</v>
      </c>
      <c r="C415" s="73" t="s">
        <v>666</v>
      </c>
      <c r="D415" s="74">
        <v>7096092.1900000004</v>
      </c>
      <c r="E415" s="75">
        <v>4140.7299999999996</v>
      </c>
      <c r="F415" s="76">
        <f t="shared" si="856"/>
        <v>1713.7297505512315</v>
      </c>
      <c r="G415" s="77">
        <f t="shared" si="857"/>
        <v>0.10368772226056819</v>
      </c>
      <c r="H415" s="77">
        <f t="shared" si="858"/>
        <v>0.14285131478689167</v>
      </c>
      <c r="I415" s="74">
        <v>6429438.3700000001</v>
      </c>
      <c r="J415" s="75">
        <v>4143.924</v>
      </c>
      <c r="K415" s="76">
        <f t="shared" si="859"/>
        <v>1551.5338529374574</v>
      </c>
      <c r="L415" s="77">
        <f t="shared" si="860"/>
        <v>3.5484305693016839E-2</v>
      </c>
      <c r="M415" s="77">
        <f t="shared" si="861"/>
        <v>9.175426480329614E-2</v>
      </c>
      <c r="N415" s="74">
        <v>6209112.3300000001</v>
      </c>
      <c r="O415" s="75">
        <v>4046.2899999999995</v>
      </c>
      <c r="P415" s="76">
        <f t="shared" si="862"/>
        <v>1534.5198515183047</v>
      </c>
      <c r="Q415" s="77">
        <f t="shared" si="863"/>
        <v>5.4341682245603526E-2</v>
      </c>
      <c r="R415" s="78">
        <f t="shared" si="864"/>
        <v>-5.620063339541586E-2</v>
      </c>
      <c r="S415" s="74">
        <v>5889089.3099999996</v>
      </c>
      <c r="T415" s="75">
        <v>3795.1500000000005</v>
      </c>
      <c r="U415" s="76">
        <v>1551.7408560926442</v>
      </c>
      <c r="V415" s="77">
        <v>-0.10484486908037191</v>
      </c>
      <c r="W415" s="77">
        <v>-5.7906199470457949E-2</v>
      </c>
      <c r="X415" s="74">
        <v>6578847.7400000002</v>
      </c>
      <c r="Y415" s="75">
        <v>3684.1477777777782</v>
      </c>
      <c r="Z415" s="76">
        <v>1785.7176576039144</v>
      </c>
      <c r="AA415" s="77">
        <v>5.2436352078652576E-2</v>
      </c>
      <c r="AB415" s="77">
        <v>0.31809467755596621</v>
      </c>
      <c r="AC415" s="74">
        <v>6251064.71</v>
      </c>
      <c r="AD415" s="75">
        <v>3616.3727777777785</v>
      </c>
      <c r="AE415" s="76">
        <v>1728.5454498529907</v>
      </c>
      <c r="AF415" s="77">
        <v>0.25242222482396726</v>
      </c>
      <c r="AG415" s="77">
        <v>1.027371209625759</v>
      </c>
      <c r="AH415" s="74">
        <v>4991179.96</v>
      </c>
      <c r="AI415" s="75">
        <v>3606.77</v>
      </c>
      <c r="AJ415" s="76">
        <f t="shared" si="865"/>
        <v>1383.8364963665551</v>
      </c>
      <c r="AK415" s="77">
        <f t="shared" si="866"/>
        <v>0.61876016685244772</v>
      </c>
      <c r="AL415" s="78">
        <f t="shared" si="867"/>
        <v>0.90393916226210802</v>
      </c>
      <c r="AM415" s="74">
        <v>3083335.05</v>
      </c>
      <c r="AN415" s="75">
        <v>3285.4711111111114</v>
      </c>
      <c r="AO415" s="76">
        <f t="shared" si="868"/>
        <v>938.47577584002818</v>
      </c>
      <c r="AP415" s="77">
        <f t="shared" si="869"/>
        <v>0.17617124590121863</v>
      </c>
      <c r="AQ415" s="78">
        <f t="shared" si="870"/>
        <v>0.36405252678158584</v>
      </c>
      <c r="AR415" s="74">
        <v>2621501.81</v>
      </c>
      <c r="AS415" s="75">
        <v>3245.26</v>
      </c>
      <c r="AT415" s="79">
        <f t="shared" si="871"/>
        <v>807.7940781324146</v>
      </c>
      <c r="AU415" s="77">
        <f t="shared" si="872"/>
        <v>0.15973973308317599</v>
      </c>
      <c r="AV415" s="78">
        <f t="shared" si="873"/>
        <v>0.12461175235243499</v>
      </c>
      <c r="AW415" s="74">
        <v>2260422.52</v>
      </c>
      <c r="AX415" s="75">
        <v>3108.87</v>
      </c>
      <c r="AY415" s="79">
        <f t="shared" si="874"/>
        <v>727.08814456699702</v>
      </c>
      <c r="AZ415" s="78">
        <f t="shared" si="875"/>
        <v>-3.0289538013285981E-2</v>
      </c>
      <c r="BA415" s="74">
        <v>2331028.29</v>
      </c>
    </row>
    <row r="416" spans="1:53">
      <c r="A416" s="62"/>
      <c r="B416" s="73" t="s">
        <v>667</v>
      </c>
      <c r="C416" s="73" t="s">
        <v>668</v>
      </c>
      <c r="D416" s="74">
        <v>1934513.26</v>
      </c>
      <c r="E416" s="75">
        <v>1171.7600000000002</v>
      </c>
      <c r="F416" s="76">
        <f t="shared" si="856"/>
        <v>1650.9466614323749</v>
      </c>
      <c r="G416" s="77">
        <f t="shared" si="857"/>
        <v>0.23639604419123353</v>
      </c>
      <c r="H416" s="77">
        <f t="shared" si="858"/>
        <v>0.28858932894950867</v>
      </c>
      <c r="I416" s="74">
        <v>1564638.83</v>
      </c>
      <c r="J416" s="75">
        <v>1193.248</v>
      </c>
      <c r="K416" s="76">
        <f t="shared" si="859"/>
        <v>1311.2436224489795</v>
      </c>
      <c r="L416" s="77">
        <f t="shared" si="860"/>
        <v>4.2214050266083172E-2</v>
      </c>
      <c r="M416" s="77">
        <f t="shared" si="861"/>
        <v>5.8769778620766669E-2</v>
      </c>
      <c r="N416" s="74">
        <v>1501264.38</v>
      </c>
      <c r="O416" s="75">
        <v>1216.4800000000002</v>
      </c>
      <c r="P416" s="76">
        <f t="shared" si="862"/>
        <v>1234.105270945679</v>
      </c>
      <c r="Q416" s="77">
        <f t="shared" si="863"/>
        <v>1.5885151759810492E-2</v>
      </c>
      <c r="R416" s="78">
        <f t="shared" si="864"/>
        <v>0.1739135779240395</v>
      </c>
      <c r="S416" s="74">
        <v>1477789.47</v>
      </c>
      <c r="T416" s="75">
        <v>1240.78</v>
      </c>
      <c r="U416" s="76">
        <v>1191.0165138058319</v>
      </c>
      <c r="V416" s="77">
        <v>0.15555737367602776</v>
      </c>
      <c r="W416" s="77">
        <v>0.44395937889957554</v>
      </c>
      <c r="X416" s="74">
        <v>1278854.26</v>
      </c>
      <c r="Y416" s="75">
        <v>1214.7176666666669</v>
      </c>
      <c r="Z416" s="76">
        <v>1052.7995888207765</v>
      </c>
      <c r="AA416" s="77">
        <v>0.24957826568670594</v>
      </c>
      <c r="AB416" s="77">
        <v>9.435732468199047E-2</v>
      </c>
      <c r="AC416" s="74">
        <v>1023428.7</v>
      </c>
      <c r="AD416" s="75">
        <v>1183.7266666666669</v>
      </c>
      <c r="AE416" s="76">
        <v>864.58194177709925</v>
      </c>
      <c r="AF416" s="77">
        <v>-0.12421866262167564</v>
      </c>
      <c r="AG416" s="77">
        <v>3.9655581943641334E-2</v>
      </c>
      <c r="AH416" s="74">
        <v>1168589.3</v>
      </c>
      <c r="AI416" s="75">
        <v>1177.5700000000002</v>
      </c>
      <c r="AJ416" s="76">
        <f t="shared" si="865"/>
        <v>992.3735319344072</v>
      </c>
      <c r="AK416" s="77">
        <f t="shared" si="866"/>
        <v>0.18711776281494996</v>
      </c>
      <c r="AL416" s="78">
        <f t="shared" si="867"/>
        <v>1.1746049592761205</v>
      </c>
      <c r="AM416" s="74">
        <v>984392.06</v>
      </c>
      <c r="AN416" s="75">
        <v>1107.8566666666668</v>
      </c>
      <c r="AO416" s="76">
        <f t="shared" si="868"/>
        <v>888.55543286285524</v>
      </c>
      <c r="AP416" s="77">
        <f t="shared" si="869"/>
        <v>0.83183592006878404</v>
      </c>
      <c r="AQ416" s="78">
        <f t="shared" si="870"/>
        <v>0.85776413527591167</v>
      </c>
      <c r="AR416" s="74">
        <v>537380.04</v>
      </c>
      <c r="AS416" s="75">
        <v>1102.79</v>
      </c>
      <c r="AT416" s="79">
        <f t="shared" si="871"/>
        <v>487.29136100254811</v>
      </c>
      <c r="AU416" s="77">
        <f t="shared" si="872"/>
        <v>1.4154223597795798E-2</v>
      </c>
      <c r="AV416" s="78">
        <f t="shared" si="873"/>
        <v>-6.6780370637062145E-2</v>
      </c>
      <c r="AW416" s="74">
        <v>529880</v>
      </c>
      <c r="AX416" s="75">
        <v>1112</v>
      </c>
      <c r="AY416" s="79">
        <f t="shared" si="874"/>
        <v>476.51079136690646</v>
      </c>
      <c r="AZ416" s="78">
        <f t="shared" si="875"/>
        <v>-7.9805016191458328E-2</v>
      </c>
      <c r="BA416" s="74">
        <v>575834.48</v>
      </c>
    </row>
    <row r="417" spans="1:53">
      <c r="A417" s="62"/>
      <c r="B417" s="73" t="s">
        <v>669</v>
      </c>
      <c r="C417" s="73" t="s">
        <v>670</v>
      </c>
      <c r="D417" s="74">
        <v>2132894.44</v>
      </c>
      <c r="E417" s="75">
        <v>1527.1800000000003</v>
      </c>
      <c r="F417" s="76">
        <f t="shared" si="856"/>
        <v>1396.622821147474</v>
      </c>
      <c r="G417" s="77">
        <f t="shared" si="857"/>
        <v>0.37851094319116324</v>
      </c>
      <c r="H417" s="77">
        <f t="shared" si="858"/>
        <v>0.52645627432096009</v>
      </c>
      <c r="I417" s="74">
        <v>1547245.2</v>
      </c>
      <c r="J417" s="75">
        <v>1504.0500000000002</v>
      </c>
      <c r="K417" s="76">
        <f t="shared" si="859"/>
        <v>1028.7192580033907</v>
      </c>
      <c r="L417" s="77">
        <f t="shared" si="860"/>
        <v>0.1073225655991624</v>
      </c>
      <c r="M417" s="77">
        <f t="shared" si="861"/>
        <v>0.15184854789470359</v>
      </c>
      <c r="N417" s="74">
        <v>1397284.99</v>
      </c>
      <c r="O417" s="75">
        <v>1508.76</v>
      </c>
      <c r="P417" s="76">
        <f t="shared" si="862"/>
        <v>926.11481614040667</v>
      </c>
      <c r="Q417" s="77">
        <f t="shared" si="863"/>
        <v>4.021048940824988E-2</v>
      </c>
      <c r="R417" s="78">
        <f t="shared" si="864"/>
        <v>-0.26098078756303567</v>
      </c>
      <c r="S417" s="74">
        <v>1343271.39</v>
      </c>
      <c r="T417" s="75">
        <v>1487.08</v>
      </c>
      <c r="U417" s="76">
        <v>903.29463781370202</v>
      </c>
      <c r="V417" s="77">
        <v>-0.28954839432798435</v>
      </c>
      <c r="W417" s="77">
        <v>-0.3677630097298088</v>
      </c>
      <c r="X417" s="74">
        <v>1890728.91</v>
      </c>
      <c r="Y417" s="75">
        <v>1513.4730000000002</v>
      </c>
      <c r="Z417" s="76">
        <v>1249.2650413981614</v>
      </c>
      <c r="AA417" s="77">
        <v>-0.11009140492805462</v>
      </c>
      <c r="AB417" s="77">
        <v>-0.18951875202113547</v>
      </c>
      <c r="AC417" s="74">
        <v>2124632.71</v>
      </c>
      <c r="AD417" s="75">
        <v>1526.4499999999998</v>
      </c>
      <c r="AE417" s="76">
        <v>1391.878351731141</v>
      </c>
      <c r="AF417" s="77">
        <v>-8.9253376732089523E-2</v>
      </c>
      <c r="AG417" s="77">
        <v>-5.395270184539655E-2</v>
      </c>
      <c r="AH417" s="74">
        <v>2332847.2000000002</v>
      </c>
      <c r="AI417" s="75">
        <v>1499.06</v>
      </c>
      <c r="AJ417" s="76">
        <f t="shared" si="865"/>
        <v>1556.2066895254361</v>
      </c>
      <c r="AK417" s="77">
        <f t="shared" si="866"/>
        <v>3.8760149074204941E-2</v>
      </c>
      <c r="AL417" s="78">
        <f t="shared" si="867"/>
        <v>0.2981514620404917</v>
      </c>
      <c r="AM417" s="74">
        <v>2245799.67</v>
      </c>
      <c r="AN417" s="75">
        <v>1401.6355555555556</v>
      </c>
      <c r="AO417" s="76">
        <f t="shared" si="868"/>
        <v>1602.2707622523528</v>
      </c>
      <c r="AP417" s="77">
        <f t="shared" si="869"/>
        <v>0.24971242225403939</v>
      </c>
      <c r="AQ417" s="78">
        <f t="shared" si="870"/>
        <v>0.48329215586540347</v>
      </c>
      <c r="AR417" s="74">
        <v>1797053.17</v>
      </c>
      <c r="AS417" s="75">
        <v>1476.5999999999997</v>
      </c>
      <c r="AT417" s="79">
        <f t="shared" si="871"/>
        <v>1217.0209738588651</v>
      </c>
      <c r="AU417" s="77">
        <f t="shared" si="872"/>
        <v>0.18690678707511671</v>
      </c>
      <c r="AV417" s="78">
        <f t="shared" si="873"/>
        <v>0.58461544064267923</v>
      </c>
      <c r="AW417" s="74">
        <v>1514064.28</v>
      </c>
      <c r="AX417" s="75">
        <v>1370.7</v>
      </c>
      <c r="AY417" s="79">
        <f t="shared" si="874"/>
        <v>1104.5920186765886</v>
      </c>
      <c r="AZ417" s="78">
        <f t="shared" si="875"/>
        <v>0.33507993879420994</v>
      </c>
      <c r="BA417" s="74">
        <v>1134062.6399999999</v>
      </c>
    </row>
    <row r="418" spans="1:53">
      <c r="A418" s="62"/>
      <c r="B418" s="73" t="s">
        <v>671</v>
      </c>
      <c r="C418" s="73" t="s">
        <v>672</v>
      </c>
      <c r="D418" s="74">
        <v>3065359.3</v>
      </c>
      <c r="E418" s="75">
        <v>1324.36</v>
      </c>
      <c r="F418" s="76">
        <f t="shared" si="856"/>
        <v>2314.5967108641157</v>
      </c>
      <c r="G418" s="77">
        <f t="shared" si="857"/>
        <v>-1.0114050332374332E-2</v>
      </c>
      <c r="H418" s="77">
        <f t="shared" si="858"/>
        <v>0.1161542829420949</v>
      </c>
      <c r="I418" s="74">
        <v>3096679.27</v>
      </c>
      <c r="J418" s="75">
        <v>1331.4899999999998</v>
      </c>
      <c r="K418" s="76">
        <f t="shared" si="859"/>
        <v>2325.7247669903645</v>
      </c>
      <c r="L418" s="77">
        <f t="shared" si="860"/>
        <v>0.12755846602011717</v>
      </c>
      <c r="M418" s="77">
        <f t="shared" si="861"/>
        <v>0.18153959894644445</v>
      </c>
      <c r="N418" s="74">
        <v>2746358.05</v>
      </c>
      <c r="O418" s="75">
        <v>1308.9100000000001</v>
      </c>
      <c r="P418" s="76">
        <f t="shared" si="862"/>
        <v>2098.2023592149189</v>
      </c>
      <c r="Q418" s="77">
        <f t="shared" si="863"/>
        <v>4.7874353794585565E-2</v>
      </c>
      <c r="R418" s="78">
        <f t="shared" si="864"/>
        <v>-0.1347328189367813</v>
      </c>
      <c r="S418" s="74">
        <v>2620884.88</v>
      </c>
      <c r="T418" s="75">
        <v>1258.6599999999999</v>
      </c>
      <c r="U418" s="76">
        <v>2082.2818553064371</v>
      </c>
      <c r="V418" s="77">
        <v>-0.17426437823399893</v>
      </c>
      <c r="W418" s="77">
        <v>-0.17205884631147608</v>
      </c>
      <c r="X418" s="74">
        <v>3174000.02</v>
      </c>
      <c r="Y418" s="75">
        <v>1322.0895555555553</v>
      </c>
      <c r="Z418" s="76">
        <v>2400.7450982896944</v>
      </c>
      <c r="AA418" s="77">
        <v>2.6709904046598545E-3</v>
      </c>
      <c r="AB418" s="77">
        <v>5.0501224282383933E-2</v>
      </c>
      <c r="AC418" s="74">
        <v>3165544.88</v>
      </c>
      <c r="AD418" s="75">
        <v>1313.1744444444446</v>
      </c>
      <c r="AE418" s="76">
        <v>2410.6049987435026</v>
      </c>
      <c r="AF418" s="77">
        <v>4.7702820102953875E-2</v>
      </c>
      <c r="AG418" s="77">
        <v>0.54469863091038906</v>
      </c>
      <c r="AH418" s="74">
        <v>3021414.87</v>
      </c>
      <c r="AI418" s="75">
        <v>1305.2899999999997</v>
      </c>
      <c r="AJ418" s="76">
        <f t="shared" si="865"/>
        <v>2314.7460487707717</v>
      </c>
      <c r="AK418" s="77">
        <f t="shared" si="866"/>
        <v>0.47436715953346126</v>
      </c>
      <c r="AL418" s="78">
        <f t="shared" si="867"/>
        <v>1.0282775909041026</v>
      </c>
      <c r="AM418" s="74">
        <v>2049296.1</v>
      </c>
      <c r="AN418" s="75">
        <v>1299.8244444444442</v>
      </c>
      <c r="AO418" s="76">
        <f t="shared" si="868"/>
        <v>1576.594523021058</v>
      </c>
      <c r="AP418" s="77">
        <f t="shared" si="869"/>
        <v>0.37569368511023887</v>
      </c>
      <c r="AQ418" s="78">
        <f t="shared" si="870"/>
        <v>0.36297409347983556</v>
      </c>
      <c r="AR418" s="74">
        <v>1489645.64</v>
      </c>
      <c r="AS418" s="75">
        <v>1245.2</v>
      </c>
      <c r="AT418" s="79">
        <f t="shared" si="871"/>
        <v>1196.3103437198843</v>
      </c>
      <c r="AU418" s="77">
        <f t="shared" si="872"/>
        <v>-9.2459475303792258E-3</v>
      </c>
      <c r="AV418" s="78">
        <f t="shared" si="873"/>
        <v>0.14210893721700715</v>
      </c>
      <c r="AW418" s="74">
        <v>1503547.36</v>
      </c>
      <c r="AX418" s="75">
        <v>1238.31</v>
      </c>
      <c r="AY418" s="79">
        <f t="shared" si="874"/>
        <v>1214.1930211336419</v>
      </c>
      <c r="AZ418" s="78">
        <f t="shared" si="875"/>
        <v>0.15276736377722497</v>
      </c>
      <c r="BA418" s="74">
        <v>1304293.83</v>
      </c>
    </row>
    <row r="419" spans="1:53">
      <c r="A419" s="62"/>
      <c r="B419" s="73" t="s">
        <v>673</v>
      </c>
      <c r="C419" s="73" t="s">
        <v>674</v>
      </c>
      <c r="D419" s="74">
        <v>4222362.49</v>
      </c>
      <c r="E419" s="75">
        <v>3421.0600000000004</v>
      </c>
      <c r="F419" s="76">
        <f t="shared" si="856"/>
        <v>1234.2263772047258</v>
      </c>
      <c r="G419" s="77">
        <f t="shared" si="857"/>
        <v>0.24554440907038849</v>
      </c>
      <c r="H419" s="77">
        <f t="shared" si="858"/>
        <v>0.7619139210358532</v>
      </c>
      <c r="I419" s="74">
        <v>3389973.46</v>
      </c>
      <c r="J419" s="75">
        <v>3359.05</v>
      </c>
      <c r="K419" s="76">
        <f t="shared" si="859"/>
        <v>1009.2060136050371</v>
      </c>
      <c r="L419" s="77">
        <f t="shared" si="860"/>
        <v>0.41457334496074444</v>
      </c>
      <c r="M419" s="77">
        <f t="shared" si="861"/>
        <v>-1.1803824627818536E-2</v>
      </c>
      <c r="N419" s="74">
        <v>2396463.5499999998</v>
      </c>
      <c r="O419" s="75">
        <v>3393.4999999999995</v>
      </c>
      <c r="P419" s="76">
        <f t="shared" si="862"/>
        <v>706.19229409164586</v>
      </c>
      <c r="Q419" s="77">
        <f t="shared" si="863"/>
        <v>-0.30141750592677491</v>
      </c>
      <c r="R419" s="78">
        <f t="shared" si="864"/>
        <v>-0.36900677654637953</v>
      </c>
      <c r="S419" s="74">
        <v>3430466.08</v>
      </c>
      <c r="T419" s="75">
        <v>3421.92</v>
      </c>
      <c r="U419" s="76">
        <v>1002.4974517230092</v>
      </c>
      <c r="V419" s="77">
        <v>-9.6752024554053531E-2</v>
      </c>
      <c r="W419" s="77">
        <v>0.16580983639150834</v>
      </c>
      <c r="X419" s="74">
        <v>3797922.8</v>
      </c>
      <c r="Y419" s="75">
        <v>3354.0601111111109</v>
      </c>
      <c r="Z419" s="76">
        <v>1132.3359373967357</v>
      </c>
      <c r="AA419" s="77">
        <v>0.29068635422728883</v>
      </c>
      <c r="AB419" s="77">
        <v>1.196571894750535</v>
      </c>
      <c r="AC419" s="74">
        <v>2942560.59</v>
      </c>
      <c r="AD419" s="75">
        <v>3372.2405555555551</v>
      </c>
      <c r="AE419" s="76">
        <v>872.58323999227025</v>
      </c>
      <c r="AF419" s="77">
        <v>0.70186342139301849</v>
      </c>
      <c r="AG419" s="77">
        <v>0.21988701064981087</v>
      </c>
      <c r="AH419" s="74">
        <v>1729022.76</v>
      </c>
      <c r="AI419" s="75">
        <v>3322.85</v>
      </c>
      <c r="AJ419" s="76">
        <f t="shared" si="865"/>
        <v>520.34330770272504</v>
      </c>
      <c r="AK419" s="77">
        <f t="shared" si="866"/>
        <v>-0.28320510605292737</v>
      </c>
      <c r="AL419" s="78">
        <f t="shared" si="867"/>
        <v>-0.46685127615576943</v>
      </c>
      <c r="AM419" s="74">
        <v>2412158.31</v>
      </c>
      <c r="AN419" s="75">
        <v>3160.3166666666666</v>
      </c>
      <c r="AO419" s="76">
        <f t="shared" si="868"/>
        <v>763.26474984046956</v>
      </c>
      <c r="AP419" s="77">
        <f t="shared" si="869"/>
        <v>-0.2562046293209258</v>
      </c>
      <c r="AQ419" s="78">
        <f t="shared" si="870"/>
        <v>0.15178859190551564</v>
      </c>
      <c r="AR419" s="74">
        <v>3243040.23</v>
      </c>
      <c r="AS419" s="75">
        <v>3352.32</v>
      </c>
      <c r="AT419" s="79">
        <f t="shared" si="871"/>
        <v>967.40174863974789</v>
      </c>
      <c r="AU419" s="77">
        <f t="shared" si="872"/>
        <v>0.54852885257130546</v>
      </c>
      <c r="AV419" s="78">
        <f t="shared" si="873"/>
        <v>1.6686610113808464</v>
      </c>
      <c r="AW419" s="74">
        <v>2094271.75</v>
      </c>
      <c r="AX419" s="75">
        <v>3198.28</v>
      </c>
      <c r="AY419" s="79">
        <f t="shared" si="874"/>
        <v>654.81188326225345</v>
      </c>
      <c r="AZ419" s="78">
        <f t="shared" si="875"/>
        <v>0.72335246253215146</v>
      </c>
      <c r="BA419" s="74">
        <v>1215231.24</v>
      </c>
    </row>
    <row r="420" spans="1:53">
      <c r="A420" s="62"/>
      <c r="B420" s="73" t="s">
        <v>675</v>
      </c>
      <c r="C420" s="73" t="s">
        <v>542</v>
      </c>
      <c r="D420" s="74">
        <v>7568314.9699999997</v>
      </c>
      <c r="E420" s="75">
        <v>4980.47</v>
      </c>
      <c r="F420" s="76">
        <f t="shared" si="856"/>
        <v>1519.5985459203648</v>
      </c>
      <c r="G420" s="77">
        <f t="shared" si="857"/>
        <v>0.16909211260126489</v>
      </c>
      <c r="H420" s="77">
        <f t="shared" si="858"/>
        <v>0.45864867918296381</v>
      </c>
      <c r="I420" s="74">
        <v>6473668.6600000001</v>
      </c>
      <c r="J420" s="75">
        <v>4887.3500000000004</v>
      </c>
      <c r="K420" s="76">
        <f t="shared" si="859"/>
        <v>1324.5764391746038</v>
      </c>
      <c r="L420" s="77">
        <f t="shared" si="860"/>
        <v>0.24767643495380953</v>
      </c>
      <c r="M420" s="77">
        <f t="shared" si="861"/>
        <v>0.26110902913358119</v>
      </c>
      <c r="N420" s="74">
        <v>5188579.7300000004</v>
      </c>
      <c r="O420" s="75">
        <v>4781.0900000000011</v>
      </c>
      <c r="P420" s="76">
        <f t="shared" si="862"/>
        <v>1085.2294623192618</v>
      </c>
      <c r="Q420" s="77">
        <f t="shared" si="863"/>
        <v>1.0766087908255591E-2</v>
      </c>
      <c r="R420" s="78">
        <f t="shared" si="864"/>
        <v>0.17512297432754409</v>
      </c>
      <c r="S420" s="74">
        <v>5133314.0199999996</v>
      </c>
      <c r="T420" s="75">
        <v>4752.3700000000008</v>
      </c>
      <c r="U420" s="76">
        <v>1080.15874605723</v>
      </c>
      <c r="V420" s="77">
        <v>0.16260625320287431</v>
      </c>
      <c r="W420" s="77">
        <v>0.43762921645551278</v>
      </c>
      <c r="X420" s="74">
        <v>4415350.43</v>
      </c>
      <c r="Y420" s="75">
        <v>4699.6632222222215</v>
      </c>
      <c r="Z420" s="76">
        <v>939.50358168690536</v>
      </c>
      <c r="AA420" s="77">
        <v>0.23655727164289309</v>
      </c>
      <c r="AB420" s="77">
        <v>-3.5156556969723855E-2</v>
      </c>
      <c r="AC420" s="74">
        <v>3570680.09</v>
      </c>
      <c r="AD420" s="75">
        <v>4785.4466666666676</v>
      </c>
      <c r="AE420" s="76">
        <v>746.15398283963725</v>
      </c>
      <c r="AF420" s="77">
        <v>-0.21973412379971471</v>
      </c>
      <c r="AG420" s="77">
        <v>-7.3967513405216553E-2</v>
      </c>
      <c r="AH420" s="74">
        <v>4576235.0999999996</v>
      </c>
      <c r="AI420" s="75">
        <v>4786.45</v>
      </c>
      <c r="AJ420" s="76">
        <f t="shared" si="865"/>
        <v>956.08125019586532</v>
      </c>
      <c r="AK420" s="77">
        <f t="shared" si="866"/>
        <v>0.18681659014020696</v>
      </c>
      <c r="AL420" s="78">
        <f t="shared" si="867"/>
        <v>0.39975424502378276</v>
      </c>
      <c r="AM420" s="74">
        <v>3855890.74</v>
      </c>
      <c r="AN420" s="75">
        <v>4718.5344444444454</v>
      </c>
      <c r="AO420" s="76">
        <f t="shared" si="868"/>
        <v>817.17973777639509</v>
      </c>
      <c r="AP420" s="77">
        <f t="shared" si="869"/>
        <v>0.17941917618325506</v>
      </c>
      <c r="AQ420" s="78">
        <f t="shared" si="870"/>
        <v>0.6588581992955711</v>
      </c>
      <c r="AR420" s="74">
        <v>3269313.25</v>
      </c>
      <c r="AS420" s="75">
        <v>4721.21</v>
      </c>
      <c r="AT420" s="79">
        <f t="shared" si="871"/>
        <v>692.4735925747849</v>
      </c>
      <c r="AU420" s="77">
        <f t="shared" si="872"/>
        <v>0.40650434789761469</v>
      </c>
      <c r="AV420" s="78">
        <f t="shared" si="873"/>
        <v>0.53182695063289354</v>
      </c>
      <c r="AW420" s="74">
        <v>2324424.56</v>
      </c>
      <c r="AX420" s="75">
        <v>4621.59</v>
      </c>
      <c r="AY420" s="79">
        <f t="shared" si="874"/>
        <v>502.94910625996681</v>
      </c>
      <c r="AZ420" s="78">
        <f t="shared" si="875"/>
        <v>8.910217940144019E-2</v>
      </c>
      <c r="BA420" s="74">
        <v>2134257.56</v>
      </c>
    </row>
    <row r="421" spans="1:53">
      <c r="A421" s="62"/>
      <c r="B421" s="73" t="s">
        <v>676</v>
      </c>
      <c r="C421" s="73" t="s">
        <v>677</v>
      </c>
      <c r="D421" s="74">
        <v>2764087.65</v>
      </c>
      <c r="E421" s="75">
        <v>932.42</v>
      </c>
      <c r="F421" s="76">
        <f t="shared" si="856"/>
        <v>2964.4233821668349</v>
      </c>
      <c r="G421" s="77">
        <f t="shared" si="857"/>
        <v>3.6847778861336007E-2</v>
      </c>
      <c r="H421" s="77">
        <f t="shared" si="858"/>
        <v>0.15122601391078416</v>
      </c>
      <c r="I421" s="74">
        <v>2665856.75</v>
      </c>
      <c r="J421" s="75">
        <v>951.9</v>
      </c>
      <c r="K421" s="76">
        <f t="shared" si="859"/>
        <v>2800.5638722554891</v>
      </c>
      <c r="L421" s="77">
        <f t="shared" si="860"/>
        <v>0.11031343016914023</v>
      </c>
      <c r="M421" s="77">
        <f t="shared" si="861"/>
        <v>0.15992262178110259</v>
      </c>
      <c r="N421" s="74">
        <v>2400994.7799999998</v>
      </c>
      <c r="O421" s="75">
        <v>989.35000000000014</v>
      </c>
      <c r="P421" s="76">
        <f t="shared" si="862"/>
        <v>2426.840632738666</v>
      </c>
      <c r="Q421" s="77">
        <f t="shared" si="863"/>
        <v>4.468034904739026E-2</v>
      </c>
      <c r="R421" s="78">
        <f t="shared" si="864"/>
        <v>0.27721084334468521</v>
      </c>
      <c r="S421" s="74">
        <v>2298305.6800000002</v>
      </c>
      <c r="T421" s="75">
        <v>968.59000000000015</v>
      </c>
      <c r="U421" s="76">
        <v>2372.8364736369358</v>
      </c>
      <c r="V421" s="77">
        <v>0.22258530516950176</v>
      </c>
      <c r="W421" s="77">
        <v>0.45376937215010482</v>
      </c>
      <c r="X421" s="74">
        <v>1879873.47</v>
      </c>
      <c r="Y421" s="75">
        <v>1007.6430000000001</v>
      </c>
      <c r="Z421" s="76">
        <v>1865.6145777820118</v>
      </c>
      <c r="AA421" s="77">
        <v>0.18909442637914844</v>
      </c>
      <c r="AB421" s="77">
        <v>1.7257578156425299E-2</v>
      </c>
      <c r="AC421" s="74">
        <v>1580928.67</v>
      </c>
      <c r="AD421" s="75">
        <v>1018.2383333333335</v>
      </c>
      <c r="AE421" s="76">
        <v>1552.6116217061162</v>
      </c>
      <c r="AF421" s="77">
        <v>-0.14451068343325338</v>
      </c>
      <c r="AG421" s="77">
        <v>-0.21585663680924705</v>
      </c>
      <c r="AH421" s="74">
        <v>1847981.78</v>
      </c>
      <c r="AI421" s="75">
        <v>1006.3199999999999</v>
      </c>
      <c r="AJ421" s="76">
        <f t="shared" si="865"/>
        <v>1836.3758844105257</v>
      </c>
      <c r="AK421" s="77">
        <f t="shared" si="866"/>
        <v>-8.3397830918940707E-2</v>
      </c>
      <c r="AL421" s="78">
        <f t="shared" si="867"/>
        <v>-3.4698844329853408E-2</v>
      </c>
      <c r="AM421" s="74">
        <v>2016121.98</v>
      </c>
      <c r="AN421" s="75">
        <v>922.92444444444448</v>
      </c>
      <c r="AO421" s="76">
        <f t="shared" si="868"/>
        <v>2184.4929908792342</v>
      </c>
      <c r="AP421" s="77">
        <f t="shared" si="869"/>
        <v>5.3129905461505214E-2</v>
      </c>
      <c r="AQ421" s="78">
        <f t="shared" si="870"/>
        <v>0.25228067290982331</v>
      </c>
      <c r="AR421" s="74">
        <v>1914409.58</v>
      </c>
      <c r="AS421" s="75">
        <v>968.30000000000007</v>
      </c>
      <c r="AT421" s="79">
        <f t="shared" si="871"/>
        <v>1977.0831147371682</v>
      </c>
      <c r="AU421" s="77">
        <f t="shared" si="872"/>
        <v>0.18910370545506991</v>
      </c>
      <c r="AV421" s="78">
        <f t="shared" si="873"/>
        <v>1.7387722487651127</v>
      </c>
      <c r="AW421" s="74">
        <v>1609960.15</v>
      </c>
      <c r="AX421" s="75">
        <v>974.1</v>
      </c>
      <c r="AY421" s="79">
        <f t="shared" si="874"/>
        <v>1652.7668103890769</v>
      </c>
      <c r="AZ421" s="78">
        <f t="shared" si="875"/>
        <v>1.3032240469867047</v>
      </c>
      <c r="BA421" s="74">
        <v>699002.84</v>
      </c>
    </row>
    <row r="422" spans="1:53" s="82" customFormat="1">
      <c r="A422" s="80"/>
      <c r="B422" s="59"/>
      <c r="C422" s="59" t="s">
        <v>55</v>
      </c>
      <c r="D422" s="47">
        <f>SUM(D407:D421)</f>
        <v>92355837.780000001</v>
      </c>
      <c r="E422" s="54">
        <f>SUM(E407:E421)</f>
        <v>54100.549999999988</v>
      </c>
      <c r="F422" s="49">
        <f t="shared" si="856"/>
        <v>1707.1145816447342</v>
      </c>
      <c r="G422" s="55">
        <f t="shared" si="857"/>
        <v>0.25624364608051819</v>
      </c>
      <c r="H422" s="55">
        <f t="shared" si="858"/>
        <v>0.53210097421408442</v>
      </c>
      <c r="I422" s="47">
        <f>SUM(I407:I421)</f>
        <v>73517456.640000001</v>
      </c>
      <c r="J422" s="54">
        <f>SUM(J407:J421)</f>
        <v>53452.98</v>
      </c>
      <c r="K422" s="49">
        <f t="shared" si="859"/>
        <v>1375.3668483964784</v>
      </c>
      <c r="L422" s="55">
        <f t="shared" si="860"/>
        <v>0.2195890335399836</v>
      </c>
      <c r="M422" s="55">
        <f t="shared" si="861"/>
        <v>5.1898433029158322E-2</v>
      </c>
      <c r="N422" s="47">
        <f>SUM(N407:N421)</f>
        <v>60280516.319999993</v>
      </c>
      <c r="O422" s="54">
        <f>SUM(O407:O421)</f>
        <v>52617.200000000012</v>
      </c>
      <c r="P422" s="49">
        <f t="shared" si="862"/>
        <v>1145.6427996928758</v>
      </c>
      <c r="Q422" s="55">
        <f t="shared" si="863"/>
        <v>-0.13749762903663207</v>
      </c>
      <c r="R422" s="56">
        <f t="shared" si="864"/>
        <v>-0.21177454551249442</v>
      </c>
      <c r="S422" s="47">
        <f>SUM(S407:S421)</f>
        <v>69890261.580000013</v>
      </c>
      <c r="T422" s="54">
        <f>SUM(T407:T421)</f>
        <v>51515.760000000009</v>
      </c>
      <c r="U422" s="49">
        <f t="shared" ref="U422" si="876">S422/T422</f>
        <v>1356.6772882706186</v>
      </c>
      <c r="V422" s="55">
        <f t="shared" ref="V422" si="877">SUM(S422-X422)/ABS(X422)</f>
        <v>-8.6117927296708877E-2</v>
      </c>
      <c r="W422" s="55">
        <f t="shared" ref="W422" si="878">SUM(S422-AC422)/ABS(AC422)</f>
        <v>-7.9918966680076656E-2</v>
      </c>
      <c r="X422" s="47">
        <f>SUM(X407:X421)</f>
        <v>76476236.560000002</v>
      </c>
      <c r="Y422" s="54">
        <f>SUM(Y407:Y421)</f>
        <v>50997.592666666656</v>
      </c>
      <c r="Z422" s="49">
        <f t="shared" ref="Z422" si="879">X422/Y422</f>
        <v>1499.6048354648483</v>
      </c>
      <c r="AA422" s="55">
        <f t="shared" ref="AA422" si="880">SUM(X422-AC422)/ABS(AC422)</f>
        <v>6.7831078010924415E-3</v>
      </c>
      <c r="AB422" s="55">
        <f t="shared" ref="AB422" si="881">SUM(X422-AH422)/ABS(AH422)</f>
        <v>0.10069544342754809</v>
      </c>
      <c r="AC422" s="47">
        <f>SUM(AC407:AC421)</f>
        <v>75960985.010000005</v>
      </c>
      <c r="AD422" s="54">
        <f>SUM(AD407:AD421)</f>
        <v>50914.114444444473</v>
      </c>
      <c r="AE422" s="49">
        <f t="shared" ref="AE422" si="882">AC422/AD422</f>
        <v>1491.9435570834826</v>
      </c>
      <c r="AF422" s="55">
        <f t="shared" ref="AF422" si="883">SUM(AC422-AH422)/ABS(AH422)</f>
        <v>9.3279609976342256E-2</v>
      </c>
      <c r="AG422" s="55">
        <f t="shared" ref="AG422" si="884">SUM(AC422-AM422)/ABS(AM422)</f>
        <v>0.55192208640649965</v>
      </c>
      <c r="AH422" s="47">
        <f>SUM(AH407:AH421)</f>
        <v>69479924.729999989</v>
      </c>
      <c r="AI422" s="54">
        <f>SUM(AI407:AI421)</f>
        <v>50588.319999999992</v>
      </c>
      <c r="AJ422" s="49">
        <f t="shared" si="865"/>
        <v>1373.4380728595058</v>
      </c>
      <c r="AK422" s="55">
        <f t="shared" si="866"/>
        <v>0.41951068349301973</v>
      </c>
      <c r="AL422" s="56">
        <f t="shared" si="867"/>
        <v>0.61605459091725445</v>
      </c>
      <c r="AM422" s="47">
        <f>SUM(AM407:AM421)</f>
        <v>48946390.850000001</v>
      </c>
      <c r="AN422" s="54">
        <f>SUM(AN407:AN421)</f>
        <v>48075.416666666664</v>
      </c>
      <c r="AO422" s="49">
        <f t="shared" si="868"/>
        <v>1018.1168306740278</v>
      </c>
      <c r="AP422" s="55">
        <f t="shared" si="869"/>
        <v>0.1384589138424763</v>
      </c>
      <c r="AQ422" s="56">
        <f t="shared" si="870"/>
        <v>0.29585082746331198</v>
      </c>
      <c r="AR422" s="47">
        <f>SUM(AR407:AR421)</f>
        <v>42993550.539999992</v>
      </c>
      <c r="AS422" s="54">
        <f>SUM(AS407:AS421)</f>
        <v>48593.88</v>
      </c>
      <c r="AT422" s="81">
        <f t="shared" si="871"/>
        <v>884.75237087468611</v>
      </c>
      <c r="AU422" s="55">
        <f t="shared" si="872"/>
        <v>0.13824997257882007</v>
      </c>
      <c r="AV422" s="56">
        <f t="shared" si="873"/>
        <v>0.14473667964248024</v>
      </c>
      <c r="AW422" s="47">
        <f>SUM(AW407:AW421)</f>
        <v>37771624.490000002</v>
      </c>
      <c r="AX422" s="54">
        <f>SUM(AX407:AX421)</f>
        <v>47124.459999999985</v>
      </c>
      <c r="AY422" s="81">
        <f>AW422/AX422</f>
        <v>801.5290677070891</v>
      </c>
      <c r="AZ422" s="56">
        <f t="shared" si="875"/>
        <v>5.6988422753605321E-3</v>
      </c>
      <c r="BA422" s="47">
        <f>SUM(BA407:BA421)</f>
        <v>37557589.710000008</v>
      </c>
    </row>
    <row r="423" spans="1:53">
      <c r="F423" s="79"/>
      <c r="K423" s="79"/>
      <c r="P423" s="79"/>
      <c r="U423" s="79"/>
      <c r="Z423" s="79"/>
      <c r="AE423" s="79"/>
      <c r="AJ423" s="79"/>
      <c r="AO423" s="79"/>
      <c r="AY423" s="79"/>
    </row>
    <row r="424" spans="1:53">
      <c r="F424" s="79"/>
      <c r="K424" s="79"/>
      <c r="P424" s="79"/>
      <c r="U424" s="79"/>
      <c r="Z424" s="79"/>
      <c r="AE424" s="79"/>
      <c r="AJ424" s="79"/>
      <c r="AO424" s="79"/>
      <c r="AY424" s="79"/>
    </row>
    <row r="425" spans="1:53">
      <c r="F425" s="79"/>
      <c r="K425" s="79"/>
      <c r="P425" s="79"/>
      <c r="U425" s="79"/>
      <c r="Z425" s="79"/>
      <c r="AE425" s="79"/>
      <c r="AJ425" s="79"/>
      <c r="AO425" s="79"/>
      <c r="AY425" s="79"/>
    </row>
    <row r="426" spans="1:53">
      <c r="F426" s="79"/>
      <c r="K426" s="79"/>
      <c r="P426" s="79"/>
      <c r="U426" s="79"/>
      <c r="Z426" s="79"/>
      <c r="AE426" s="79"/>
      <c r="AJ426" s="79"/>
      <c r="AO426" s="79"/>
      <c r="AY426" s="79"/>
    </row>
    <row r="427" spans="1:53">
      <c r="F427" s="79"/>
      <c r="K427" s="79"/>
      <c r="P427" s="79"/>
      <c r="U427" s="79"/>
      <c r="Z427" s="79"/>
      <c r="AE427" s="79"/>
      <c r="AJ427" s="79"/>
      <c r="AO427" s="79"/>
      <c r="AY427" s="79"/>
    </row>
    <row r="428" spans="1:53">
      <c r="F428" s="79"/>
      <c r="K428" s="79"/>
      <c r="P428" s="79"/>
      <c r="U428" s="79"/>
      <c r="Z428" s="79"/>
      <c r="AE428" s="79"/>
      <c r="AJ428" s="79"/>
      <c r="AO428" s="79"/>
      <c r="AY428" s="79"/>
    </row>
    <row r="429" spans="1:53">
      <c r="F429" s="79"/>
      <c r="K429" s="79"/>
      <c r="P429" s="79"/>
      <c r="U429" s="79"/>
      <c r="Z429" s="79"/>
      <c r="AE429" s="79"/>
      <c r="AJ429" s="79"/>
      <c r="AO429" s="79"/>
      <c r="AY429" s="79"/>
    </row>
    <row r="430" spans="1:53">
      <c r="F430" s="79"/>
      <c r="K430" s="79"/>
      <c r="P430" s="79"/>
      <c r="U430" s="79"/>
      <c r="Z430" s="79"/>
      <c r="AE430" s="79"/>
      <c r="AJ430" s="79"/>
      <c r="AO430" s="79"/>
      <c r="AY430" s="79"/>
    </row>
    <row r="431" spans="1:53">
      <c r="F431" s="79"/>
      <c r="K431" s="79"/>
      <c r="P431" s="79"/>
      <c r="U431" s="79"/>
      <c r="Z431" s="79"/>
      <c r="AE431" s="79"/>
      <c r="AJ431" s="79"/>
      <c r="AO431" s="79"/>
      <c r="AY431" s="79"/>
    </row>
    <row r="432" spans="1:53">
      <c r="F432" s="79"/>
      <c r="K432" s="79"/>
      <c r="P432" s="79"/>
      <c r="U432" s="79"/>
      <c r="Z432" s="79"/>
      <c r="AE432" s="79"/>
      <c r="AJ432" s="79"/>
      <c r="AO432" s="79"/>
      <c r="AY432" s="79"/>
    </row>
    <row r="433" spans="6:51">
      <c r="F433" s="79"/>
      <c r="K433" s="79"/>
      <c r="P433" s="79"/>
      <c r="U433" s="79"/>
      <c r="Z433" s="79"/>
      <c r="AE433" s="79"/>
      <c r="AJ433" s="79"/>
      <c r="AO433" s="79"/>
      <c r="AY433" s="79"/>
    </row>
    <row r="434" spans="6:51">
      <c r="F434" s="79"/>
      <c r="K434" s="79"/>
      <c r="P434" s="79"/>
      <c r="U434" s="79"/>
      <c r="Z434" s="79"/>
      <c r="AE434" s="79"/>
      <c r="AJ434" s="79"/>
      <c r="AO434" s="79"/>
      <c r="AY434" s="79"/>
    </row>
    <row r="435" spans="6:51">
      <c r="F435" s="79"/>
      <c r="K435" s="79"/>
      <c r="P435" s="79"/>
      <c r="U435" s="79"/>
      <c r="Z435" s="79"/>
      <c r="AE435" s="79"/>
      <c r="AJ435" s="79"/>
      <c r="AO435" s="79"/>
      <c r="AY435" s="79"/>
    </row>
    <row r="436" spans="6:51">
      <c r="F436" s="79"/>
      <c r="K436" s="79"/>
      <c r="P436" s="79"/>
      <c r="U436" s="79"/>
      <c r="Z436" s="79"/>
      <c r="AE436" s="79"/>
      <c r="AJ436" s="79"/>
      <c r="AO436" s="79"/>
      <c r="AY436" s="79"/>
    </row>
    <row r="437" spans="6:51">
      <c r="F437" s="79"/>
      <c r="K437" s="79"/>
      <c r="P437" s="79"/>
      <c r="U437" s="79"/>
      <c r="Z437" s="79"/>
      <c r="AE437" s="79"/>
      <c r="AJ437" s="79"/>
      <c r="AO437" s="79"/>
      <c r="AY437" s="79"/>
    </row>
    <row r="438" spans="6:51">
      <c r="F438" s="79"/>
      <c r="K438" s="79"/>
      <c r="P438" s="79"/>
      <c r="U438" s="79"/>
      <c r="Z438" s="79"/>
      <c r="AE438" s="79"/>
      <c r="AJ438" s="79"/>
      <c r="AO438" s="79"/>
      <c r="AY438" s="79"/>
    </row>
    <row r="439" spans="6:51">
      <c r="F439" s="79"/>
      <c r="K439" s="79"/>
      <c r="P439" s="79"/>
      <c r="U439" s="79"/>
      <c r="Z439" s="79"/>
      <c r="AE439" s="79"/>
      <c r="AJ439" s="79"/>
      <c r="AO439" s="79"/>
      <c r="AY439" s="79"/>
    </row>
    <row r="440" spans="6:51">
      <c r="F440" s="79"/>
      <c r="K440" s="79"/>
      <c r="P440" s="79"/>
      <c r="U440" s="79"/>
      <c r="Z440" s="79"/>
      <c r="AE440" s="79"/>
      <c r="AJ440" s="79"/>
      <c r="AO440" s="79"/>
      <c r="AY440" s="79"/>
    </row>
    <row r="441" spans="6:51">
      <c r="F441" s="79"/>
      <c r="K441" s="79"/>
      <c r="P441" s="79"/>
      <c r="U441" s="79"/>
      <c r="Z441" s="79"/>
      <c r="AE441" s="79"/>
      <c r="AJ441" s="79"/>
      <c r="AO441" s="79"/>
      <c r="AY441" s="79"/>
    </row>
    <row r="442" spans="6:51">
      <c r="F442" s="79"/>
      <c r="K442" s="79"/>
      <c r="P442" s="79"/>
      <c r="U442" s="79"/>
      <c r="Z442" s="79"/>
      <c r="AE442" s="79"/>
      <c r="AJ442" s="79"/>
      <c r="AO442" s="79"/>
      <c r="AY442" s="79"/>
    </row>
    <row r="443" spans="6:51">
      <c r="F443" s="79"/>
      <c r="K443" s="79"/>
      <c r="P443" s="79"/>
      <c r="U443" s="79"/>
      <c r="Z443" s="79"/>
      <c r="AE443" s="79"/>
      <c r="AJ443" s="79"/>
      <c r="AO443" s="79"/>
      <c r="AY443" s="79"/>
    </row>
    <row r="444" spans="6:51">
      <c r="F444" s="79"/>
      <c r="K444" s="79"/>
      <c r="P444" s="79"/>
      <c r="U444" s="79"/>
      <c r="Z444" s="79"/>
      <c r="AE444" s="79"/>
      <c r="AJ444" s="79"/>
      <c r="AO444" s="79"/>
      <c r="AY444" s="79"/>
    </row>
    <row r="445" spans="6:51">
      <c r="F445" s="79"/>
      <c r="K445" s="79"/>
      <c r="P445" s="79"/>
      <c r="U445" s="79"/>
      <c r="Z445" s="79"/>
      <c r="AE445" s="79"/>
      <c r="AJ445" s="79"/>
      <c r="AO445" s="79"/>
      <c r="AY445" s="79"/>
    </row>
    <row r="446" spans="6:51">
      <c r="F446" s="79"/>
      <c r="K446" s="79"/>
      <c r="P446" s="79"/>
      <c r="U446" s="79"/>
      <c r="Z446" s="79"/>
      <c r="AE446" s="79"/>
      <c r="AJ446" s="79"/>
      <c r="AO446" s="79"/>
      <c r="AY446" s="79"/>
    </row>
    <row r="447" spans="6:51">
      <c r="F447" s="79"/>
      <c r="K447" s="79"/>
      <c r="P447" s="79"/>
      <c r="U447" s="79"/>
      <c r="Z447" s="79"/>
      <c r="AE447" s="79"/>
      <c r="AJ447" s="79"/>
      <c r="AO447" s="79"/>
      <c r="AY447" s="79"/>
    </row>
    <row r="448" spans="6:51">
      <c r="F448" s="79"/>
      <c r="K448" s="79"/>
      <c r="P448" s="79"/>
      <c r="U448" s="79"/>
      <c r="Z448" s="79"/>
      <c r="AE448" s="79"/>
      <c r="AJ448" s="79"/>
      <c r="AO448" s="79"/>
      <c r="AY448" s="79"/>
    </row>
    <row r="449" spans="6:51">
      <c r="F449" s="79"/>
      <c r="K449" s="79"/>
      <c r="P449" s="79"/>
      <c r="U449" s="79"/>
      <c r="Z449" s="79"/>
      <c r="AE449" s="79"/>
      <c r="AJ449" s="79"/>
      <c r="AO449" s="79"/>
      <c r="AY449" s="79"/>
    </row>
    <row r="450" spans="6:51">
      <c r="F450" s="79"/>
      <c r="K450" s="79"/>
      <c r="P450" s="79"/>
      <c r="U450" s="79"/>
      <c r="Z450" s="79"/>
      <c r="AE450" s="79"/>
      <c r="AJ450" s="79"/>
      <c r="AO450" s="79"/>
      <c r="AY450" s="79"/>
    </row>
    <row r="451" spans="6:51">
      <c r="F451" s="79"/>
      <c r="K451" s="79"/>
      <c r="P451" s="79"/>
      <c r="U451" s="79"/>
      <c r="Z451" s="79"/>
      <c r="AE451" s="79"/>
      <c r="AJ451" s="79"/>
      <c r="AO451" s="79"/>
      <c r="AY451" s="79"/>
    </row>
    <row r="452" spans="6:51">
      <c r="F452" s="79"/>
      <c r="K452" s="79"/>
      <c r="P452" s="79"/>
      <c r="U452" s="79"/>
      <c r="Z452" s="79"/>
      <c r="AE452" s="79"/>
      <c r="AJ452" s="79"/>
      <c r="AO452" s="79"/>
      <c r="AY452" s="79"/>
    </row>
    <row r="453" spans="6:51">
      <c r="F453" s="79"/>
      <c r="K453" s="79"/>
      <c r="P453" s="79"/>
      <c r="U453" s="79"/>
      <c r="Z453" s="79"/>
      <c r="AE453" s="79"/>
      <c r="AJ453" s="79"/>
      <c r="AO453" s="79"/>
      <c r="AY453" s="79"/>
    </row>
    <row r="454" spans="6:51">
      <c r="F454" s="79"/>
      <c r="K454" s="79"/>
      <c r="P454" s="79"/>
      <c r="U454" s="79"/>
      <c r="Z454" s="79"/>
      <c r="AE454" s="79"/>
      <c r="AJ454" s="79"/>
      <c r="AO454" s="79"/>
      <c r="AY454" s="79"/>
    </row>
    <row r="455" spans="6:51">
      <c r="F455" s="79"/>
      <c r="K455" s="79"/>
      <c r="P455" s="79"/>
      <c r="U455" s="79"/>
      <c r="Z455" s="79"/>
      <c r="AE455" s="79"/>
      <c r="AJ455" s="79"/>
      <c r="AO455" s="79"/>
      <c r="AY455" s="79"/>
    </row>
    <row r="456" spans="6:51">
      <c r="F456" s="79"/>
      <c r="K456" s="79"/>
      <c r="P456" s="79"/>
      <c r="U456" s="79"/>
      <c r="Z456" s="79"/>
      <c r="AE456" s="79"/>
      <c r="AJ456" s="79"/>
      <c r="AO456" s="79"/>
      <c r="AY456" s="79"/>
    </row>
    <row r="457" spans="6:51">
      <c r="F457" s="79"/>
      <c r="K457" s="79"/>
      <c r="P457" s="79"/>
      <c r="U457" s="79"/>
      <c r="Z457" s="79"/>
      <c r="AE457" s="79"/>
      <c r="AJ457" s="79"/>
      <c r="AO457" s="79"/>
      <c r="AY457" s="79"/>
    </row>
    <row r="458" spans="6:51">
      <c r="F458" s="79"/>
      <c r="K458" s="79"/>
      <c r="P458" s="79"/>
      <c r="U458" s="79"/>
      <c r="Z458" s="79"/>
      <c r="AE458" s="79"/>
      <c r="AJ458" s="79"/>
      <c r="AO458" s="79"/>
      <c r="AY458" s="79"/>
    </row>
    <row r="459" spans="6:51">
      <c r="F459" s="79"/>
      <c r="K459" s="79"/>
      <c r="P459" s="79"/>
      <c r="U459" s="79"/>
      <c r="Z459" s="79"/>
      <c r="AE459" s="79"/>
      <c r="AJ459" s="79"/>
      <c r="AO459" s="79"/>
      <c r="AY459" s="79"/>
    </row>
    <row r="460" spans="6:51">
      <c r="F460" s="79"/>
      <c r="K460" s="79"/>
      <c r="P460" s="79"/>
      <c r="U460" s="79"/>
      <c r="Z460" s="79"/>
      <c r="AE460" s="79"/>
      <c r="AJ460" s="79"/>
      <c r="AO460" s="79"/>
      <c r="AY460" s="79"/>
    </row>
    <row r="461" spans="6:51">
      <c r="F461" s="79"/>
      <c r="K461" s="79"/>
      <c r="P461" s="79"/>
      <c r="U461" s="79"/>
      <c r="Z461" s="79"/>
      <c r="AE461" s="79"/>
      <c r="AJ461" s="79"/>
      <c r="AO461" s="79"/>
      <c r="AY461" s="79"/>
    </row>
    <row r="462" spans="6:51">
      <c r="F462" s="79"/>
      <c r="K462" s="79"/>
      <c r="P462" s="79"/>
      <c r="U462" s="79"/>
      <c r="Z462" s="79"/>
      <c r="AE462" s="79"/>
      <c r="AJ462" s="79"/>
      <c r="AO462" s="79"/>
      <c r="AY462" s="79"/>
    </row>
    <row r="463" spans="6:51">
      <c r="F463" s="79"/>
      <c r="K463" s="79"/>
      <c r="P463" s="79"/>
      <c r="U463" s="79"/>
      <c r="Z463" s="79"/>
      <c r="AE463" s="79"/>
      <c r="AJ463" s="79"/>
      <c r="AO463" s="79"/>
      <c r="AY463" s="79"/>
    </row>
    <row r="464" spans="6:51">
      <c r="F464" s="79"/>
      <c r="K464" s="79"/>
      <c r="P464" s="79"/>
      <c r="U464" s="79"/>
      <c r="Z464" s="79"/>
      <c r="AE464" s="79"/>
      <c r="AJ464" s="79"/>
      <c r="AO464" s="79"/>
      <c r="AY464" s="79"/>
    </row>
    <row r="465" spans="6:51">
      <c r="F465" s="79"/>
      <c r="K465" s="79"/>
      <c r="P465" s="79"/>
      <c r="U465" s="79"/>
      <c r="Z465" s="79"/>
      <c r="AE465" s="79"/>
      <c r="AJ465" s="79"/>
      <c r="AO465" s="79"/>
      <c r="AY465" s="79"/>
    </row>
    <row r="466" spans="6:51">
      <c r="F466" s="79"/>
      <c r="K466" s="79"/>
      <c r="P466" s="79"/>
      <c r="U466" s="79"/>
      <c r="Z466" s="79"/>
      <c r="AE466" s="79"/>
      <c r="AJ466" s="79"/>
      <c r="AO466" s="79"/>
      <c r="AY466" s="79"/>
    </row>
    <row r="467" spans="6:51">
      <c r="F467" s="79"/>
      <c r="K467" s="79"/>
      <c r="P467" s="79"/>
      <c r="U467" s="79"/>
      <c r="Z467" s="79"/>
      <c r="AE467" s="79"/>
      <c r="AJ467" s="79"/>
      <c r="AO467" s="79"/>
    </row>
    <row r="468" spans="6:51">
      <c r="F468" s="79"/>
      <c r="K468" s="79"/>
      <c r="P468" s="79"/>
      <c r="U468" s="79"/>
      <c r="Z468" s="79"/>
      <c r="AE468" s="79"/>
      <c r="AJ468" s="79"/>
      <c r="AO468" s="79"/>
    </row>
    <row r="469" spans="6:51">
      <c r="F469" s="79"/>
      <c r="K469" s="79"/>
      <c r="P469" s="79"/>
      <c r="U469" s="79"/>
      <c r="Z469" s="79"/>
      <c r="AE469" s="79"/>
      <c r="AJ469" s="79"/>
      <c r="AO469" s="79"/>
    </row>
    <row r="470" spans="6:51">
      <c r="F470" s="79"/>
      <c r="K470" s="79"/>
      <c r="P470" s="79"/>
      <c r="U470" s="79"/>
      <c r="Z470" s="79"/>
      <c r="AE470" s="79"/>
      <c r="AJ470" s="79"/>
      <c r="AO470" s="79"/>
    </row>
    <row r="471" spans="6:51">
      <c r="F471" s="79"/>
      <c r="K471" s="79"/>
      <c r="P471" s="79"/>
      <c r="U471" s="79"/>
      <c r="Z471" s="79"/>
      <c r="AE471" s="79"/>
      <c r="AJ471" s="79"/>
      <c r="AO471" s="79"/>
    </row>
    <row r="472" spans="6:51">
      <c r="F472" s="79"/>
      <c r="K472" s="79"/>
      <c r="P472" s="79"/>
      <c r="U472" s="79"/>
      <c r="Z472" s="79"/>
      <c r="AE472" s="79"/>
      <c r="AJ472" s="79"/>
      <c r="AO472" s="79"/>
    </row>
    <row r="473" spans="6:51">
      <c r="F473" s="79"/>
      <c r="K473" s="79"/>
      <c r="P473" s="79"/>
      <c r="U473" s="79"/>
      <c r="Z473" s="79"/>
      <c r="AE473" s="79"/>
      <c r="AJ473" s="79"/>
      <c r="AO473" s="79"/>
    </row>
    <row r="474" spans="6:51">
      <c r="F474" s="79"/>
      <c r="K474" s="79"/>
      <c r="P474" s="79"/>
      <c r="U474" s="79"/>
      <c r="Z474" s="79"/>
      <c r="AE474" s="79"/>
      <c r="AJ474" s="79"/>
      <c r="AO474" s="79"/>
    </row>
    <row r="475" spans="6:51">
      <c r="F475" s="79"/>
      <c r="K475" s="79"/>
      <c r="P475" s="79"/>
      <c r="U475" s="79"/>
      <c r="Z475" s="79"/>
      <c r="AE475" s="79"/>
      <c r="AJ475" s="79"/>
      <c r="AO475" s="79"/>
    </row>
    <row r="476" spans="6:51">
      <c r="F476" s="79"/>
      <c r="K476" s="79"/>
      <c r="P476" s="79"/>
      <c r="U476" s="79"/>
      <c r="Z476" s="79"/>
      <c r="AE476" s="79"/>
      <c r="AJ476" s="79"/>
      <c r="AO476" s="79"/>
    </row>
    <row r="477" spans="6:51">
      <c r="F477" s="79"/>
      <c r="K477" s="79"/>
      <c r="P477" s="79"/>
      <c r="U477" s="79"/>
      <c r="Z477" s="79"/>
      <c r="AE477" s="79"/>
      <c r="AJ477" s="79"/>
      <c r="AO477" s="79"/>
    </row>
    <row r="478" spans="6:51">
      <c r="F478" s="79"/>
      <c r="K478" s="79"/>
      <c r="P478" s="79"/>
      <c r="U478" s="79"/>
      <c r="Z478" s="79"/>
      <c r="AE478" s="79"/>
      <c r="AJ478" s="79"/>
      <c r="AO478" s="79"/>
    </row>
    <row r="479" spans="6:51">
      <c r="F479" s="79"/>
      <c r="K479" s="79"/>
      <c r="P479" s="79"/>
      <c r="U479" s="79"/>
      <c r="Z479" s="79"/>
      <c r="AE479" s="79"/>
      <c r="AJ479" s="79"/>
      <c r="AO479" s="79"/>
    </row>
    <row r="480" spans="6:51">
      <c r="F480" s="79"/>
      <c r="K480" s="79"/>
      <c r="P480" s="79"/>
      <c r="U480" s="79"/>
      <c r="Z480" s="79"/>
      <c r="AE480" s="79"/>
      <c r="AJ480" s="79"/>
      <c r="AO480" s="79"/>
    </row>
    <row r="481" spans="6:41">
      <c r="F481" s="79"/>
      <c r="K481" s="79"/>
      <c r="P481" s="79"/>
      <c r="U481" s="79"/>
      <c r="Z481" s="79"/>
      <c r="AE481" s="79"/>
      <c r="AJ481" s="79"/>
      <c r="AO481" s="79"/>
    </row>
    <row r="482" spans="6:41">
      <c r="F482" s="79"/>
      <c r="K482" s="79"/>
      <c r="P482" s="79"/>
      <c r="U482" s="79"/>
      <c r="Z482" s="79"/>
      <c r="AE482" s="79"/>
      <c r="AJ482" s="79"/>
      <c r="AO482" s="79"/>
    </row>
    <row r="483" spans="6:41">
      <c r="F483" s="79"/>
      <c r="K483" s="79"/>
      <c r="P483" s="79"/>
      <c r="U483" s="79"/>
      <c r="Z483" s="79"/>
      <c r="AE483" s="79"/>
      <c r="AJ483" s="79"/>
      <c r="AO483" s="79"/>
    </row>
    <row r="484" spans="6:41">
      <c r="F484" s="79"/>
      <c r="K484" s="79"/>
      <c r="P484" s="79"/>
      <c r="U484" s="79"/>
      <c r="Z484" s="79"/>
      <c r="AE484" s="79"/>
      <c r="AJ484" s="79"/>
      <c r="AO484" s="79"/>
    </row>
    <row r="485" spans="6:41">
      <c r="F485" s="79"/>
      <c r="K485" s="79"/>
      <c r="P485" s="79"/>
      <c r="U485" s="79"/>
      <c r="Z485" s="79"/>
      <c r="AE485" s="79"/>
      <c r="AJ485" s="79"/>
      <c r="AO485" s="79"/>
    </row>
    <row r="486" spans="6:41">
      <c r="F486" s="79"/>
      <c r="K486" s="79"/>
      <c r="P486" s="79"/>
      <c r="U486" s="79"/>
      <c r="Z486" s="79"/>
      <c r="AE486" s="79"/>
      <c r="AJ486" s="79"/>
      <c r="AO486" s="79"/>
    </row>
    <row r="487" spans="6:41">
      <c r="F487" s="79"/>
      <c r="K487" s="79"/>
      <c r="P487" s="79"/>
      <c r="U487" s="79"/>
      <c r="Z487" s="79"/>
      <c r="AE487" s="79"/>
      <c r="AJ487" s="79"/>
      <c r="AO487" s="79"/>
    </row>
    <row r="488" spans="6:41">
      <c r="F488" s="79"/>
      <c r="K488" s="79"/>
      <c r="P488" s="79"/>
      <c r="U488" s="79"/>
      <c r="Z488" s="79"/>
      <c r="AE488" s="79"/>
      <c r="AJ488" s="79"/>
      <c r="AO488" s="79"/>
    </row>
    <row r="489" spans="6:41">
      <c r="F489" s="79"/>
      <c r="K489" s="79"/>
      <c r="P489" s="79"/>
      <c r="U489" s="79"/>
      <c r="Z489" s="79"/>
      <c r="AE489" s="79"/>
      <c r="AJ489" s="79"/>
      <c r="AO489" s="79"/>
    </row>
    <row r="490" spans="6:41">
      <c r="F490" s="79"/>
      <c r="K490" s="79"/>
      <c r="P490" s="79"/>
      <c r="U490" s="79"/>
      <c r="Z490" s="79"/>
      <c r="AE490" s="79"/>
      <c r="AJ490" s="79"/>
      <c r="AO490" s="79"/>
    </row>
    <row r="491" spans="6:41">
      <c r="F491" s="79"/>
      <c r="K491" s="79"/>
      <c r="P491" s="79"/>
      <c r="U491" s="79"/>
      <c r="Z491" s="79"/>
      <c r="AE491" s="79"/>
      <c r="AJ491" s="79"/>
      <c r="AO491" s="79"/>
    </row>
    <row r="492" spans="6:41">
      <c r="F492" s="79"/>
      <c r="K492" s="79"/>
      <c r="P492" s="79"/>
      <c r="U492" s="79"/>
      <c r="Z492" s="79"/>
      <c r="AE492" s="79"/>
      <c r="AJ492" s="79"/>
      <c r="AO492" s="79"/>
    </row>
    <row r="493" spans="6:41">
      <c r="F493" s="79"/>
      <c r="K493" s="79"/>
      <c r="P493" s="79"/>
      <c r="U493" s="79"/>
      <c r="Z493" s="79"/>
      <c r="AE493" s="79"/>
      <c r="AJ493" s="79"/>
      <c r="AO493" s="79"/>
    </row>
    <row r="494" spans="6:41">
      <c r="F494" s="79"/>
      <c r="K494" s="79"/>
      <c r="P494" s="79"/>
      <c r="U494" s="79"/>
      <c r="Z494" s="79"/>
      <c r="AE494" s="79"/>
      <c r="AJ494" s="79"/>
      <c r="AO494" s="79"/>
    </row>
    <row r="495" spans="6:41">
      <c r="F495" s="79"/>
      <c r="K495" s="79"/>
      <c r="P495" s="79"/>
      <c r="U495" s="79"/>
      <c r="Z495" s="79"/>
      <c r="AE495" s="79"/>
      <c r="AJ495" s="79"/>
      <c r="AO495" s="79"/>
    </row>
    <row r="496" spans="6:41">
      <c r="F496" s="79"/>
      <c r="K496" s="79"/>
      <c r="P496" s="79"/>
      <c r="U496" s="79"/>
      <c r="Z496" s="79"/>
      <c r="AE496" s="79"/>
      <c r="AJ496" s="79"/>
      <c r="AO496" s="79"/>
    </row>
    <row r="497" spans="6:41">
      <c r="F497" s="79"/>
      <c r="K497" s="79"/>
      <c r="P497" s="79"/>
      <c r="U497" s="79"/>
      <c r="Z497" s="79"/>
      <c r="AE497" s="79"/>
      <c r="AJ497" s="79"/>
      <c r="AO497" s="79"/>
    </row>
    <row r="498" spans="6:41">
      <c r="F498" s="79"/>
      <c r="K498" s="79"/>
      <c r="P498" s="79"/>
      <c r="U498" s="79"/>
      <c r="Z498" s="79"/>
      <c r="AE498" s="79"/>
      <c r="AJ498" s="79"/>
      <c r="AO498" s="79"/>
    </row>
    <row r="499" spans="6:41">
      <c r="F499" s="79"/>
      <c r="K499" s="79"/>
      <c r="P499" s="79"/>
      <c r="U499" s="79"/>
      <c r="Z499" s="79"/>
      <c r="AE499" s="79"/>
      <c r="AJ499" s="79"/>
      <c r="AO499" s="79"/>
    </row>
    <row r="500" spans="6:41">
      <c r="F500" s="79"/>
      <c r="K500" s="79"/>
      <c r="P500" s="79"/>
      <c r="U500" s="79"/>
      <c r="Z500" s="79"/>
      <c r="AE500" s="79"/>
      <c r="AJ500" s="79"/>
      <c r="AO500" s="79"/>
    </row>
    <row r="501" spans="6:41">
      <c r="F501" s="79"/>
      <c r="K501" s="79"/>
      <c r="P501" s="79"/>
      <c r="U501" s="79"/>
      <c r="Z501" s="79"/>
      <c r="AE501" s="79"/>
      <c r="AJ501" s="79"/>
      <c r="AO501" s="79"/>
    </row>
    <row r="502" spans="6:41">
      <c r="F502" s="79"/>
      <c r="K502" s="79"/>
      <c r="P502" s="79"/>
      <c r="U502" s="79"/>
      <c r="Z502" s="79"/>
      <c r="AE502" s="79"/>
      <c r="AJ502" s="79"/>
      <c r="AO502" s="79"/>
    </row>
    <row r="503" spans="6:41">
      <c r="F503" s="79"/>
      <c r="K503" s="79"/>
      <c r="P503" s="79"/>
      <c r="U503" s="79"/>
      <c r="Z503" s="79"/>
      <c r="AE503" s="79"/>
      <c r="AJ503" s="79"/>
      <c r="AO503" s="79"/>
    </row>
    <row r="504" spans="6:41">
      <c r="F504" s="79"/>
      <c r="K504" s="79"/>
      <c r="P504" s="79"/>
      <c r="U504" s="79"/>
      <c r="Z504" s="79"/>
      <c r="AE504" s="79"/>
      <c r="AJ504" s="79"/>
      <c r="AO504" s="79"/>
    </row>
    <row r="505" spans="6:41">
      <c r="F505" s="79"/>
      <c r="K505" s="79"/>
      <c r="P505" s="79"/>
      <c r="U505" s="79"/>
      <c r="Z505" s="79"/>
      <c r="AE505" s="79"/>
      <c r="AJ505" s="79"/>
      <c r="AO505" s="79"/>
    </row>
    <row r="506" spans="6:41">
      <c r="F506" s="79"/>
      <c r="K506" s="79"/>
      <c r="P506" s="79"/>
      <c r="U506" s="79"/>
      <c r="Z506" s="79"/>
      <c r="AE506" s="79"/>
      <c r="AJ506" s="79"/>
      <c r="AO506" s="79"/>
    </row>
    <row r="507" spans="6:41">
      <c r="F507" s="79"/>
      <c r="K507" s="79"/>
      <c r="P507" s="79"/>
      <c r="U507" s="79"/>
      <c r="Z507" s="79"/>
      <c r="AE507" s="79"/>
      <c r="AJ507" s="79"/>
      <c r="AO507" s="79"/>
    </row>
    <row r="508" spans="6:41">
      <c r="F508" s="79"/>
      <c r="K508" s="79"/>
      <c r="P508" s="79"/>
      <c r="U508" s="79"/>
      <c r="Z508" s="79"/>
      <c r="AE508" s="79"/>
      <c r="AJ508" s="79"/>
      <c r="AO508" s="79"/>
    </row>
    <row r="509" spans="6:41">
      <c r="F509" s="79"/>
      <c r="K509" s="79"/>
      <c r="P509" s="79"/>
      <c r="U509" s="79"/>
      <c r="Z509" s="79"/>
      <c r="AE509" s="79"/>
      <c r="AJ509" s="79"/>
      <c r="AO509" s="79"/>
    </row>
    <row r="510" spans="6:41">
      <c r="F510" s="79"/>
      <c r="K510" s="79"/>
      <c r="P510" s="79"/>
      <c r="U510" s="79"/>
      <c r="Z510" s="79"/>
      <c r="AE510" s="79"/>
      <c r="AJ510" s="79"/>
      <c r="AO510" s="79"/>
    </row>
    <row r="511" spans="6:41">
      <c r="F511" s="79"/>
      <c r="K511" s="79"/>
      <c r="P511" s="79"/>
      <c r="U511" s="79"/>
      <c r="Z511" s="79"/>
      <c r="AE511" s="79"/>
      <c r="AJ511" s="79"/>
      <c r="AO511" s="79"/>
    </row>
    <row r="512" spans="6:41">
      <c r="F512" s="79"/>
      <c r="K512" s="79"/>
      <c r="P512" s="79"/>
      <c r="U512" s="79"/>
      <c r="Z512" s="79"/>
      <c r="AE512" s="79"/>
      <c r="AJ512" s="79"/>
      <c r="AO512" s="79"/>
    </row>
    <row r="513" spans="6:41">
      <c r="F513" s="79"/>
      <c r="K513" s="79"/>
      <c r="P513" s="79"/>
      <c r="U513" s="79"/>
      <c r="Z513" s="79"/>
      <c r="AE513" s="79"/>
      <c r="AJ513" s="79"/>
      <c r="AO513" s="79"/>
    </row>
    <row r="514" spans="6:41">
      <c r="F514" s="79"/>
      <c r="K514" s="79"/>
      <c r="P514" s="79"/>
      <c r="U514" s="79"/>
      <c r="Z514" s="79"/>
      <c r="AE514" s="79"/>
      <c r="AJ514" s="79"/>
      <c r="AO514" s="79"/>
    </row>
    <row r="515" spans="6:41">
      <c r="F515" s="79"/>
      <c r="K515" s="79"/>
      <c r="P515" s="79"/>
      <c r="U515" s="79"/>
      <c r="Z515" s="79"/>
      <c r="AE515" s="79"/>
      <c r="AJ515" s="79"/>
      <c r="AO515" s="79"/>
    </row>
    <row r="516" spans="6:41">
      <c r="F516" s="79"/>
      <c r="K516" s="79"/>
      <c r="P516" s="79"/>
      <c r="U516" s="79"/>
      <c r="Z516" s="79"/>
      <c r="AE516" s="79"/>
      <c r="AJ516" s="79"/>
      <c r="AO516" s="79"/>
    </row>
    <row r="517" spans="6:41">
      <c r="F517" s="79"/>
      <c r="K517" s="79"/>
      <c r="P517" s="79"/>
      <c r="U517" s="79"/>
      <c r="Z517" s="79"/>
      <c r="AE517" s="79"/>
      <c r="AJ517" s="79"/>
      <c r="AO517" s="79"/>
    </row>
    <row r="518" spans="6:41">
      <c r="F518" s="79"/>
      <c r="K518" s="79"/>
      <c r="P518" s="79"/>
      <c r="U518" s="79"/>
      <c r="Z518" s="79"/>
      <c r="AE518" s="79"/>
      <c r="AJ518" s="79"/>
      <c r="AO518" s="79"/>
    </row>
    <row r="519" spans="6:41">
      <c r="F519" s="79"/>
      <c r="K519" s="79"/>
      <c r="P519" s="79"/>
      <c r="U519" s="79"/>
      <c r="Z519" s="79"/>
      <c r="AE519" s="79"/>
      <c r="AJ519" s="79"/>
      <c r="AO519" s="79"/>
    </row>
    <row r="520" spans="6:41">
      <c r="F520" s="79"/>
      <c r="K520" s="79"/>
      <c r="P520" s="79"/>
      <c r="U520" s="79"/>
      <c r="Z520" s="79"/>
      <c r="AE520" s="79"/>
      <c r="AJ520" s="79"/>
      <c r="AO520" s="79"/>
    </row>
    <row r="521" spans="6:41">
      <c r="F521" s="79"/>
      <c r="K521" s="79"/>
      <c r="P521" s="79"/>
      <c r="U521" s="79"/>
      <c r="Z521" s="79"/>
      <c r="AE521" s="79"/>
      <c r="AJ521" s="79"/>
      <c r="AO521" s="79"/>
    </row>
    <row r="522" spans="6:41">
      <c r="F522" s="79"/>
      <c r="K522" s="79"/>
      <c r="P522" s="79"/>
      <c r="U522" s="79"/>
      <c r="Z522" s="79"/>
      <c r="AE522" s="79"/>
      <c r="AJ522" s="79"/>
      <c r="AO522" s="79"/>
    </row>
    <row r="523" spans="6:41">
      <c r="F523" s="79"/>
      <c r="K523" s="79"/>
      <c r="P523" s="79"/>
      <c r="U523" s="79"/>
      <c r="Z523" s="79"/>
      <c r="AE523" s="79"/>
      <c r="AJ523" s="79"/>
      <c r="AO523" s="79"/>
    </row>
    <row r="524" spans="6:41">
      <c r="F524" s="79"/>
      <c r="K524" s="79"/>
      <c r="P524" s="79"/>
      <c r="U524" s="79"/>
      <c r="Z524" s="79"/>
      <c r="AE524" s="79"/>
      <c r="AJ524" s="79"/>
      <c r="AO524" s="79"/>
    </row>
    <row r="525" spans="6:41">
      <c r="F525" s="79"/>
      <c r="K525" s="79"/>
      <c r="P525" s="79"/>
      <c r="U525" s="79"/>
      <c r="Z525" s="79"/>
      <c r="AE525" s="79"/>
      <c r="AJ525" s="79"/>
      <c r="AO525" s="79"/>
    </row>
    <row r="526" spans="6:41">
      <c r="F526" s="79"/>
      <c r="K526" s="79"/>
      <c r="P526" s="79"/>
      <c r="U526" s="79"/>
      <c r="Z526" s="79"/>
      <c r="AE526" s="79"/>
      <c r="AJ526" s="79"/>
      <c r="AO526" s="79"/>
    </row>
    <row r="527" spans="6:41">
      <c r="F527" s="79"/>
      <c r="K527" s="79"/>
      <c r="P527" s="79"/>
      <c r="U527" s="79"/>
      <c r="Z527" s="79"/>
      <c r="AE527" s="79"/>
      <c r="AJ527" s="79"/>
      <c r="AO527" s="79"/>
    </row>
    <row r="528" spans="6:41">
      <c r="F528" s="79"/>
      <c r="K528" s="79"/>
      <c r="P528" s="79"/>
      <c r="U528" s="79"/>
      <c r="Z528" s="79"/>
      <c r="AE528" s="79"/>
      <c r="AJ528" s="79"/>
      <c r="AO528" s="79"/>
    </row>
    <row r="529" spans="6:41">
      <c r="F529" s="79"/>
      <c r="K529" s="79"/>
      <c r="P529" s="79"/>
      <c r="U529" s="79"/>
      <c r="Z529" s="79"/>
      <c r="AE529" s="79"/>
      <c r="AJ529" s="79"/>
      <c r="AO529" s="79"/>
    </row>
    <row r="530" spans="6:41">
      <c r="F530" s="79"/>
      <c r="K530" s="79"/>
      <c r="P530" s="79"/>
      <c r="U530" s="79"/>
      <c r="Z530" s="79"/>
      <c r="AE530" s="79"/>
      <c r="AJ530" s="79"/>
      <c r="AO530" s="79"/>
    </row>
    <row r="531" spans="6:41">
      <c r="F531" s="79"/>
      <c r="K531" s="79"/>
      <c r="P531" s="79"/>
      <c r="U531" s="79"/>
      <c r="Z531" s="79"/>
      <c r="AE531" s="79"/>
      <c r="AJ531" s="79"/>
      <c r="AO531" s="79"/>
    </row>
    <row r="532" spans="6:41">
      <c r="F532" s="79"/>
      <c r="K532" s="79"/>
      <c r="P532" s="79"/>
      <c r="U532" s="79"/>
      <c r="Z532" s="79"/>
      <c r="AE532" s="79"/>
      <c r="AJ532" s="79"/>
      <c r="AO532" s="79"/>
    </row>
    <row r="533" spans="6:41">
      <c r="F533" s="79"/>
      <c r="K533" s="79"/>
      <c r="P533" s="79"/>
      <c r="U533" s="79"/>
      <c r="Z533" s="79"/>
      <c r="AE533" s="79"/>
      <c r="AJ533" s="79"/>
      <c r="AO533" s="79"/>
    </row>
    <row r="534" spans="6:41">
      <c r="F534" s="79"/>
      <c r="K534" s="79"/>
      <c r="P534" s="79"/>
      <c r="U534" s="79"/>
      <c r="Z534" s="79"/>
      <c r="AE534" s="79"/>
      <c r="AJ534" s="79"/>
      <c r="AO534" s="79"/>
    </row>
    <row r="535" spans="6:41">
      <c r="F535" s="79"/>
      <c r="K535" s="79"/>
      <c r="P535" s="79"/>
      <c r="U535" s="79"/>
      <c r="Z535" s="79"/>
      <c r="AE535" s="79"/>
      <c r="AJ535" s="79"/>
      <c r="AO535" s="79"/>
    </row>
    <row r="536" spans="6:41">
      <c r="F536" s="79"/>
      <c r="K536" s="79"/>
      <c r="P536" s="79"/>
      <c r="U536" s="79"/>
      <c r="Z536" s="79"/>
      <c r="AE536" s="79"/>
      <c r="AJ536" s="79"/>
      <c r="AO536" s="79"/>
    </row>
    <row r="537" spans="6:41">
      <c r="F537" s="79"/>
      <c r="K537" s="79"/>
      <c r="P537" s="79"/>
      <c r="U537" s="79"/>
      <c r="Z537" s="79"/>
      <c r="AE537" s="79"/>
      <c r="AJ537" s="79"/>
      <c r="AO537" s="79"/>
    </row>
    <row r="538" spans="6:41">
      <c r="F538" s="79"/>
      <c r="K538" s="79"/>
      <c r="P538" s="79"/>
      <c r="U538" s="79"/>
      <c r="Z538" s="79"/>
      <c r="AE538" s="79"/>
      <c r="AJ538" s="79"/>
      <c r="AO538" s="79"/>
    </row>
    <row r="539" spans="6:41">
      <c r="F539" s="79"/>
      <c r="K539" s="79"/>
      <c r="P539" s="79"/>
      <c r="U539" s="79"/>
      <c r="Z539" s="79"/>
      <c r="AE539" s="79"/>
      <c r="AJ539" s="79"/>
      <c r="AO539" s="79"/>
    </row>
    <row r="540" spans="6:41">
      <c r="F540" s="79"/>
      <c r="K540" s="79"/>
      <c r="P540" s="79"/>
      <c r="U540" s="79"/>
      <c r="Z540" s="79"/>
      <c r="AE540" s="79"/>
      <c r="AJ540" s="79"/>
      <c r="AO540" s="79"/>
    </row>
    <row r="541" spans="6:41">
      <c r="F541" s="79"/>
      <c r="K541" s="79"/>
      <c r="P541" s="79"/>
      <c r="U541" s="79"/>
      <c r="Z541" s="79"/>
      <c r="AE541" s="79"/>
      <c r="AJ541" s="79"/>
      <c r="AO541" s="79"/>
    </row>
    <row r="542" spans="6:41">
      <c r="F542" s="79"/>
      <c r="K542" s="79"/>
      <c r="P542" s="79"/>
      <c r="U542" s="79"/>
      <c r="Z542" s="79"/>
      <c r="AE542" s="79"/>
      <c r="AJ542" s="79"/>
      <c r="AO542" s="79"/>
    </row>
    <row r="543" spans="6:41">
      <c r="F543" s="79"/>
      <c r="K543" s="79"/>
      <c r="P543" s="79"/>
      <c r="U543" s="79"/>
      <c r="Z543" s="79"/>
      <c r="AE543" s="79"/>
      <c r="AJ543" s="79"/>
      <c r="AO543" s="79"/>
    </row>
    <row r="544" spans="6:41">
      <c r="F544" s="79"/>
      <c r="K544" s="79"/>
      <c r="P544" s="79"/>
      <c r="U544" s="79"/>
      <c r="Z544" s="79"/>
      <c r="AE544" s="79"/>
      <c r="AJ544" s="79"/>
      <c r="AO544" s="79"/>
    </row>
    <row r="545" spans="6:41">
      <c r="F545" s="79"/>
      <c r="K545" s="79"/>
      <c r="P545" s="79"/>
      <c r="U545" s="79"/>
      <c r="Z545" s="79"/>
      <c r="AE545" s="79"/>
      <c r="AJ545" s="79"/>
      <c r="AO545" s="79"/>
    </row>
    <row r="546" spans="6:41">
      <c r="F546" s="79"/>
      <c r="K546" s="79"/>
      <c r="P546" s="79"/>
      <c r="U546" s="79"/>
      <c r="Z546" s="79"/>
      <c r="AE546" s="79"/>
      <c r="AJ546" s="79"/>
      <c r="AO546" s="79"/>
    </row>
    <row r="547" spans="6:41">
      <c r="F547" s="79"/>
      <c r="K547" s="79"/>
      <c r="P547" s="79"/>
      <c r="U547" s="79"/>
      <c r="Z547" s="79"/>
      <c r="AE547" s="79"/>
      <c r="AJ547" s="79"/>
      <c r="AO547" s="79"/>
    </row>
    <row r="548" spans="6:41">
      <c r="F548" s="79"/>
      <c r="K548" s="79"/>
      <c r="P548" s="79"/>
      <c r="U548" s="79"/>
      <c r="Z548" s="79"/>
      <c r="AE548" s="79"/>
      <c r="AJ548" s="79"/>
      <c r="AO548" s="79"/>
    </row>
    <row r="549" spans="6:41">
      <c r="F549" s="79"/>
      <c r="K549" s="79"/>
      <c r="P549" s="79"/>
      <c r="U549" s="79"/>
      <c r="Z549" s="79"/>
      <c r="AE549" s="79"/>
      <c r="AJ549" s="79"/>
      <c r="AO549" s="79"/>
    </row>
    <row r="550" spans="6:41">
      <c r="F550" s="79"/>
      <c r="K550" s="79"/>
      <c r="P550" s="79"/>
      <c r="U550" s="79"/>
      <c r="Z550" s="79"/>
      <c r="AE550" s="79"/>
      <c r="AJ550" s="79"/>
      <c r="AO550" s="79"/>
    </row>
    <row r="551" spans="6:41">
      <c r="F551" s="79"/>
      <c r="K551" s="79"/>
      <c r="P551" s="79"/>
      <c r="U551" s="79"/>
      <c r="Z551" s="79"/>
      <c r="AE551" s="79"/>
      <c r="AJ551" s="79"/>
      <c r="AO551" s="79"/>
    </row>
    <row r="552" spans="6:41">
      <c r="F552" s="79"/>
      <c r="K552" s="79"/>
      <c r="P552" s="79"/>
      <c r="U552" s="79"/>
      <c r="Z552" s="79"/>
      <c r="AE552" s="79"/>
      <c r="AJ552" s="79"/>
      <c r="AO552" s="79"/>
    </row>
    <row r="553" spans="6:41">
      <c r="F553" s="79"/>
      <c r="K553" s="79"/>
      <c r="P553" s="79"/>
      <c r="U553" s="79"/>
      <c r="Z553" s="79"/>
      <c r="AE553" s="79"/>
      <c r="AJ553" s="79"/>
      <c r="AO553" s="79"/>
    </row>
    <row r="554" spans="6:41">
      <c r="F554" s="79"/>
      <c r="K554" s="79"/>
      <c r="P554" s="79"/>
      <c r="U554" s="79"/>
      <c r="Z554" s="79"/>
      <c r="AE554" s="79"/>
      <c r="AJ554" s="79"/>
      <c r="AO554" s="79"/>
    </row>
    <row r="555" spans="6:41">
      <c r="F555" s="79"/>
      <c r="K555" s="79"/>
      <c r="P555" s="79"/>
      <c r="U555" s="79"/>
      <c r="Z555" s="79"/>
      <c r="AE555" s="79"/>
      <c r="AJ555" s="79"/>
      <c r="AO555" s="79"/>
    </row>
    <row r="556" spans="6:41">
      <c r="F556" s="79"/>
      <c r="K556" s="79"/>
      <c r="P556" s="79"/>
      <c r="U556" s="79"/>
      <c r="Z556" s="79"/>
      <c r="AE556" s="79"/>
      <c r="AJ556" s="79"/>
      <c r="AO556" s="79"/>
    </row>
    <row r="557" spans="6:41">
      <c r="F557" s="79"/>
      <c r="K557" s="79"/>
      <c r="P557" s="79"/>
      <c r="U557" s="79"/>
      <c r="Z557" s="79"/>
      <c r="AE557" s="79"/>
      <c r="AJ557" s="79"/>
      <c r="AO557" s="79"/>
    </row>
    <row r="558" spans="6:41">
      <c r="F558" s="79"/>
      <c r="K558" s="79"/>
      <c r="P558" s="79"/>
      <c r="U558" s="79"/>
      <c r="Z558" s="79"/>
      <c r="AE558" s="79"/>
      <c r="AJ558" s="79"/>
      <c r="AO558" s="79"/>
    </row>
    <row r="559" spans="6:41">
      <c r="F559" s="79"/>
      <c r="K559" s="79"/>
      <c r="P559" s="79"/>
      <c r="U559" s="79"/>
      <c r="Z559" s="79"/>
      <c r="AE559" s="79"/>
      <c r="AJ559" s="79"/>
      <c r="AO559" s="79"/>
    </row>
    <row r="560" spans="6:41">
      <c r="F560" s="79"/>
      <c r="K560" s="79"/>
      <c r="P560" s="79"/>
      <c r="U560" s="79"/>
      <c r="Z560" s="79"/>
      <c r="AE560" s="79"/>
      <c r="AJ560" s="79"/>
      <c r="AO560" s="79"/>
    </row>
    <row r="561" spans="6:41">
      <c r="F561" s="79"/>
      <c r="K561" s="79"/>
      <c r="P561" s="79"/>
      <c r="U561" s="79"/>
      <c r="Z561" s="79"/>
      <c r="AE561" s="79"/>
      <c r="AJ561" s="79"/>
      <c r="AO561" s="79"/>
    </row>
    <row r="562" spans="6:41">
      <c r="F562" s="79"/>
      <c r="K562" s="79"/>
      <c r="P562" s="79"/>
      <c r="U562" s="79"/>
      <c r="Z562" s="79"/>
      <c r="AE562" s="79"/>
      <c r="AJ562" s="79"/>
      <c r="AO562" s="79"/>
    </row>
    <row r="563" spans="6:41">
      <c r="F563" s="79"/>
      <c r="K563" s="79"/>
      <c r="P563" s="79"/>
      <c r="U563" s="79"/>
      <c r="Z563" s="79"/>
      <c r="AE563" s="79"/>
      <c r="AJ563" s="79"/>
      <c r="AO563" s="79"/>
    </row>
    <row r="564" spans="6:41">
      <c r="F564" s="79"/>
      <c r="K564" s="79"/>
      <c r="P564" s="79"/>
      <c r="U564" s="79"/>
      <c r="Z564" s="79"/>
      <c r="AE564" s="79"/>
      <c r="AJ564" s="79"/>
      <c r="AO564" s="79"/>
    </row>
    <row r="565" spans="6:41">
      <c r="F565" s="79"/>
      <c r="K565" s="79"/>
      <c r="P565" s="79"/>
      <c r="U565" s="79"/>
      <c r="Z565" s="79"/>
      <c r="AE565" s="79"/>
      <c r="AJ565" s="79"/>
      <c r="AO565" s="79"/>
    </row>
    <row r="566" spans="6:41">
      <c r="F566" s="79"/>
      <c r="K566" s="79"/>
      <c r="P566" s="79"/>
      <c r="U566" s="79"/>
      <c r="Z566" s="79"/>
      <c r="AE566" s="79"/>
      <c r="AJ566" s="79"/>
      <c r="AO566" s="79"/>
    </row>
    <row r="567" spans="6:41">
      <c r="F567" s="79"/>
      <c r="K567" s="79"/>
      <c r="P567" s="79"/>
      <c r="U567" s="79"/>
      <c r="Z567" s="79"/>
      <c r="AE567" s="79"/>
      <c r="AJ567" s="79"/>
      <c r="AO567" s="79"/>
    </row>
    <row r="568" spans="6:41">
      <c r="F568" s="79"/>
      <c r="K568" s="79"/>
      <c r="P568" s="79"/>
      <c r="U568" s="79"/>
      <c r="Z568" s="79"/>
      <c r="AE568" s="79"/>
      <c r="AJ568" s="79"/>
      <c r="AO568" s="79"/>
    </row>
    <row r="569" spans="6:41">
      <c r="F569" s="79"/>
      <c r="K569" s="79"/>
      <c r="P569" s="79"/>
      <c r="U569" s="79"/>
      <c r="Z569" s="79"/>
      <c r="AE569" s="79"/>
      <c r="AJ569" s="79"/>
      <c r="AO569" s="79"/>
    </row>
    <row r="570" spans="6:41">
      <c r="F570" s="79"/>
      <c r="K570" s="79"/>
      <c r="P570" s="79"/>
      <c r="U570" s="79"/>
      <c r="Z570" s="79"/>
      <c r="AE570" s="79"/>
      <c r="AJ570" s="79"/>
      <c r="AO570" s="79"/>
    </row>
    <row r="571" spans="6:41">
      <c r="F571" s="79"/>
      <c r="K571" s="79"/>
      <c r="P571" s="79"/>
      <c r="U571" s="79"/>
      <c r="Z571" s="79"/>
      <c r="AE571" s="79"/>
      <c r="AJ571" s="79"/>
      <c r="AO571" s="79"/>
    </row>
    <row r="572" spans="6:41">
      <c r="F572" s="79"/>
      <c r="K572" s="79"/>
      <c r="P572" s="79"/>
      <c r="U572" s="79"/>
      <c r="Z572" s="79"/>
      <c r="AE572" s="79"/>
      <c r="AJ572" s="79"/>
      <c r="AO572" s="79"/>
    </row>
    <row r="573" spans="6:41">
      <c r="F573" s="79"/>
      <c r="K573" s="79"/>
      <c r="P573" s="79"/>
      <c r="U573" s="79"/>
      <c r="Z573" s="79"/>
      <c r="AE573" s="79"/>
      <c r="AJ573" s="79"/>
      <c r="AO573" s="79"/>
    </row>
    <row r="574" spans="6:41">
      <c r="F574" s="79"/>
      <c r="K574" s="79"/>
      <c r="P574" s="79"/>
      <c r="U574" s="79"/>
      <c r="Z574" s="79"/>
      <c r="AE574" s="79"/>
      <c r="AJ574" s="79"/>
      <c r="AO574" s="79"/>
    </row>
    <row r="575" spans="6:41">
      <c r="F575" s="79"/>
      <c r="K575" s="79"/>
      <c r="P575" s="79"/>
      <c r="U575" s="79"/>
      <c r="Z575" s="79"/>
      <c r="AE575" s="79"/>
      <c r="AJ575" s="79"/>
      <c r="AO575" s="79"/>
    </row>
    <row r="576" spans="6:41">
      <c r="F576" s="79"/>
      <c r="K576" s="79"/>
      <c r="P576" s="79"/>
      <c r="U576" s="79"/>
      <c r="Z576" s="79"/>
      <c r="AE576" s="79"/>
      <c r="AJ576" s="79"/>
      <c r="AO576" s="79"/>
    </row>
    <row r="577" spans="6:41">
      <c r="F577" s="79"/>
      <c r="K577" s="79"/>
      <c r="P577" s="79"/>
      <c r="U577" s="79"/>
      <c r="Z577" s="79"/>
      <c r="AE577" s="79"/>
      <c r="AJ577" s="79"/>
      <c r="AO577" s="79"/>
    </row>
    <row r="578" spans="6:41">
      <c r="F578" s="79"/>
      <c r="K578" s="79"/>
      <c r="P578" s="79"/>
      <c r="U578" s="79"/>
      <c r="Z578" s="79"/>
      <c r="AE578" s="79"/>
      <c r="AJ578" s="79"/>
      <c r="AO578" s="79"/>
    </row>
    <row r="579" spans="6:41">
      <c r="F579" s="79"/>
      <c r="K579" s="79"/>
      <c r="P579" s="79"/>
      <c r="U579" s="79"/>
      <c r="Z579" s="79"/>
      <c r="AE579" s="79"/>
      <c r="AJ579" s="79"/>
      <c r="AO579" s="79"/>
    </row>
    <row r="580" spans="6:41">
      <c r="F580" s="79"/>
      <c r="K580" s="79"/>
      <c r="P580" s="79"/>
      <c r="U580" s="79"/>
      <c r="Z580" s="79"/>
      <c r="AE580" s="79"/>
      <c r="AJ580" s="79"/>
      <c r="AO580" s="79"/>
    </row>
    <row r="581" spans="6:41">
      <c r="F581" s="79"/>
      <c r="K581" s="79"/>
      <c r="P581" s="79"/>
      <c r="U581" s="79"/>
      <c r="Z581" s="79"/>
      <c r="AE581" s="79"/>
      <c r="AJ581" s="79"/>
      <c r="AO581" s="79"/>
    </row>
    <row r="582" spans="6:41">
      <c r="F582" s="79"/>
      <c r="K582" s="79"/>
      <c r="P582" s="79"/>
      <c r="U582" s="79"/>
      <c r="Z582" s="79"/>
      <c r="AE582" s="79"/>
      <c r="AJ582" s="79"/>
      <c r="AO582" s="79"/>
    </row>
    <row r="583" spans="6:41">
      <c r="F583" s="79"/>
      <c r="K583" s="79"/>
      <c r="P583" s="79"/>
      <c r="U583" s="79"/>
      <c r="Z583" s="79"/>
      <c r="AE583" s="79"/>
      <c r="AJ583" s="79"/>
      <c r="AO583" s="79"/>
    </row>
    <row r="584" spans="6:41">
      <c r="F584" s="79"/>
      <c r="K584" s="79"/>
      <c r="P584" s="79"/>
      <c r="U584" s="79"/>
      <c r="Z584" s="79"/>
      <c r="AE584" s="79"/>
      <c r="AJ584" s="79"/>
      <c r="AO584" s="79"/>
    </row>
    <row r="585" spans="6:41">
      <c r="F585" s="79"/>
      <c r="K585" s="79"/>
      <c r="P585" s="79"/>
      <c r="U585" s="79"/>
      <c r="Z585" s="79"/>
      <c r="AE585" s="79"/>
      <c r="AJ585" s="79"/>
      <c r="AO585" s="79"/>
    </row>
    <row r="586" spans="6:41">
      <c r="F586" s="79"/>
      <c r="K586" s="79"/>
      <c r="P586" s="79"/>
      <c r="U586" s="79"/>
      <c r="Z586" s="79"/>
      <c r="AE586" s="79"/>
      <c r="AJ586" s="79"/>
      <c r="AO586" s="79"/>
    </row>
    <row r="587" spans="6:41">
      <c r="F587" s="79"/>
      <c r="K587" s="79"/>
      <c r="P587" s="79"/>
      <c r="U587" s="79"/>
      <c r="Z587" s="79"/>
      <c r="AE587" s="79"/>
      <c r="AJ587" s="79"/>
      <c r="AO587" s="79"/>
    </row>
    <row r="588" spans="6:41">
      <c r="F588" s="79"/>
      <c r="K588" s="79"/>
      <c r="P588" s="79"/>
      <c r="U588" s="79"/>
      <c r="Z588" s="79"/>
      <c r="AE588" s="79"/>
      <c r="AJ588" s="79"/>
      <c r="AO588" s="79"/>
    </row>
    <row r="589" spans="6:41">
      <c r="F589" s="79"/>
      <c r="K589" s="79"/>
      <c r="P589" s="79"/>
      <c r="U589" s="79"/>
      <c r="Z589" s="79"/>
      <c r="AE589" s="79"/>
      <c r="AJ589" s="79"/>
      <c r="AO589" s="79"/>
    </row>
    <row r="590" spans="6:41">
      <c r="F590" s="79"/>
      <c r="K590" s="79"/>
      <c r="P590" s="79"/>
      <c r="U590" s="79"/>
      <c r="Z590" s="79"/>
      <c r="AE590" s="79"/>
      <c r="AJ590" s="79"/>
      <c r="AO590" s="79"/>
    </row>
    <row r="591" spans="6:41">
      <c r="F591" s="79"/>
      <c r="K591" s="79"/>
      <c r="P591" s="79"/>
      <c r="U591" s="79"/>
      <c r="Z591" s="79"/>
      <c r="AE591" s="79"/>
      <c r="AJ591" s="79"/>
      <c r="AO591" s="79"/>
    </row>
    <row r="592" spans="6:41">
      <c r="F592" s="79"/>
      <c r="K592" s="79"/>
      <c r="P592" s="79"/>
      <c r="U592" s="79"/>
      <c r="Z592" s="79"/>
      <c r="AE592" s="79"/>
      <c r="AJ592" s="79"/>
      <c r="AO592" s="79"/>
    </row>
    <row r="593" spans="6:41">
      <c r="F593" s="79"/>
      <c r="K593" s="79"/>
      <c r="P593" s="79"/>
      <c r="U593" s="79"/>
      <c r="Z593" s="79"/>
      <c r="AE593" s="79"/>
      <c r="AJ593" s="79"/>
      <c r="AO593" s="79"/>
    </row>
    <row r="594" spans="6:41">
      <c r="F594" s="79"/>
      <c r="K594" s="79"/>
      <c r="P594" s="79"/>
      <c r="U594" s="79"/>
      <c r="Z594" s="79"/>
      <c r="AE594" s="79"/>
      <c r="AJ594" s="79"/>
      <c r="AO594" s="79"/>
    </row>
    <row r="595" spans="6:41">
      <c r="F595" s="79"/>
      <c r="K595" s="79"/>
      <c r="P595" s="79"/>
      <c r="U595" s="79"/>
      <c r="Z595" s="79"/>
      <c r="AE595" s="79"/>
      <c r="AJ595" s="79"/>
      <c r="AO595" s="79"/>
    </row>
    <row r="596" spans="6:41">
      <c r="F596" s="79"/>
      <c r="K596" s="79"/>
      <c r="P596" s="79"/>
      <c r="U596" s="79"/>
      <c r="Z596" s="79"/>
      <c r="AE596" s="79"/>
      <c r="AJ596" s="79"/>
      <c r="AO596" s="79"/>
    </row>
    <row r="597" spans="6:41">
      <c r="F597" s="79"/>
      <c r="K597" s="79"/>
      <c r="P597" s="79"/>
      <c r="U597" s="79"/>
      <c r="Z597" s="79"/>
      <c r="AE597" s="79"/>
      <c r="AJ597" s="79"/>
      <c r="AO597" s="79"/>
    </row>
    <row r="598" spans="6:41">
      <c r="F598" s="79"/>
      <c r="K598" s="79"/>
      <c r="P598" s="79"/>
      <c r="U598" s="79"/>
      <c r="Z598" s="79"/>
      <c r="AE598" s="79"/>
      <c r="AJ598" s="79"/>
      <c r="AO598" s="79"/>
    </row>
    <row r="599" spans="6:41">
      <c r="F599" s="79"/>
      <c r="K599" s="79"/>
      <c r="P599" s="79"/>
      <c r="U599" s="79"/>
      <c r="Z599" s="79"/>
      <c r="AE599" s="79"/>
      <c r="AJ599" s="79"/>
      <c r="AO599" s="79"/>
    </row>
    <row r="600" spans="6:41">
      <c r="F600" s="79"/>
      <c r="K600" s="79"/>
      <c r="P600" s="79"/>
      <c r="U600" s="79"/>
      <c r="Z600" s="79"/>
      <c r="AE600" s="79"/>
      <c r="AJ600" s="79"/>
      <c r="AO600" s="79"/>
    </row>
    <row r="601" spans="6:41">
      <c r="F601" s="79"/>
      <c r="K601" s="79"/>
      <c r="P601" s="79"/>
      <c r="U601" s="79"/>
      <c r="Z601" s="79"/>
      <c r="AE601" s="79"/>
      <c r="AJ601" s="79"/>
      <c r="AO601" s="79"/>
    </row>
    <row r="602" spans="6:41">
      <c r="F602" s="79"/>
      <c r="K602" s="79"/>
      <c r="P602" s="79"/>
      <c r="U602" s="79"/>
      <c r="Z602" s="79"/>
      <c r="AE602" s="79"/>
      <c r="AJ602" s="79"/>
      <c r="AO602" s="79"/>
    </row>
    <row r="603" spans="6:41">
      <c r="F603" s="79"/>
      <c r="K603" s="79"/>
      <c r="P603" s="79"/>
      <c r="U603" s="79"/>
      <c r="Z603" s="79"/>
      <c r="AE603" s="79"/>
      <c r="AJ603" s="79"/>
      <c r="AO603" s="79"/>
    </row>
    <row r="604" spans="6:41">
      <c r="F604" s="79"/>
      <c r="K604" s="79"/>
      <c r="P604" s="79"/>
      <c r="U604" s="79"/>
      <c r="Z604" s="79"/>
      <c r="AE604" s="79"/>
      <c r="AJ604" s="79"/>
      <c r="AO604" s="79"/>
    </row>
    <row r="605" spans="6:41">
      <c r="F605" s="79"/>
      <c r="K605" s="79"/>
      <c r="P605" s="79"/>
      <c r="U605" s="79"/>
      <c r="Z605" s="79"/>
      <c r="AE605" s="79"/>
      <c r="AJ605" s="79"/>
      <c r="AO605" s="79"/>
    </row>
    <row r="606" spans="6:41">
      <c r="F606" s="79"/>
      <c r="K606" s="79"/>
      <c r="P606" s="79"/>
      <c r="U606" s="79"/>
      <c r="Z606" s="79"/>
      <c r="AE606" s="79"/>
      <c r="AJ606" s="79"/>
      <c r="AO606" s="79"/>
    </row>
    <row r="607" spans="6:41">
      <c r="F607" s="79"/>
      <c r="K607" s="79"/>
      <c r="P607" s="79"/>
      <c r="U607" s="79"/>
      <c r="Z607" s="79"/>
      <c r="AE607" s="79"/>
      <c r="AJ607" s="79"/>
      <c r="AO607" s="79"/>
    </row>
    <row r="608" spans="6:41">
      <c r="F608" s="79"/>
      <c r="K608" s="79"/>
      <c r="P608" s="79"/>
      <c r="U608" s="79"/>
      <c r="Z608" s="79"/>
      <c r="AE608" s="79"/>
      <c r="AJ608" s="79"/>
      <c r="AO608" s="79"/>
    </row>
    <row r="609" spans="6:41">
      <c r="F609" s="79"/>
      <c r="K609" s="79"/>
      <c r="P609" s="79"/>
      <c r="U609" s="79"/>
      <c r="Z609" s="79"/>
      <c r="AE609" s="79"/>
      <c r="AJ609" s="79"/>
      <c r="AO609" s="79"/>
    </row>
    <row r="610" spans="6:41">
      <c r="F610" s="79"/>
      <c r="K610" s="79"/>
      <c r="P610" s="79"/>
      <c r="U610" s="79"/>
      <c r="Z610" s="79"/>
      <c r="AE610" s="79"/>
      <c r="AJ610" s="79"/>
      <c r="AO610" s="79"/>
    </row>
    <row r="611" spans="6:41">
      <c r="F611" s="79"/>
      <c r="K611" s="79"/>
      <c r="P611" s="79"/>
      <c r="U611" s="79"/>
      <c r="Z611" s="79"/>
      <c r="AE611" s="79"/>
      <c r="AJ611" s="79"/>
      <c r="AO611" s="79"/>
    </row>
    <row r="612" spans="6:41">
      <c r="F612" s="79"/>
      <c r="K612" s="79"/>
      <c r="P612" s="79"/>
      <c r="U612" s="79"/>
      <c r="Z612" s="79"/>
      <c r="AE612" s="79"/>
      <c r="AJ612" s="79"/>
      <c r="AO612" s="79"/>
    </row>
    <row r="613" spans="6:41">
      <c r="F613" s="79"/>
      <c r="K613" s="79"/>
      <c r="P613" s="79"/>
      <c r="U613" s="79"/>
      <c r="Z613" s="79"/>
      <c r="AE613" s="79"/>
      <c r="AJ613" s="79"/>
      <c r="AO613" s="79"/>
    </row>
    <row r="614" spans="6:41">
      <c r="F614" s="79"/>
      <c r="K614" s="79"/>
      <c r="P614" s="79"/>
      <c r="U614" s="79"/>
      <c r="Z614" s="79"/>
      <c r="AE614" s="79"/>
      <c r="AJ614" s="79"/>
      <c r="AO614" s="79"/>
    </row>
    <row r="615" spans="6:41">
      <c r="F615" s="79"/>
      <c r="K615" s="79"/>
      <c r="P615" s="79"/>
      <c r="U615" s="79"/>
      <c r="Z615" s="79"/>
      <c r="AE615" s="79"/>
      <c r="AJ615" s="79"/>
      <c r="AO615" s="79"/>
    </row>
    <row r="616" spans="6:41">
      <c r="F616" s="79"/>
      <c r="K616" s="79"/>
      <c r="P616" s="79"/>
      <c r="U616" s="79"/>
      <c r="Z616" s="79"/>
      <c r="AE616" s="79"/>
      <c r="AJ616" s="79"/>
      <c r="AO616" s="79"/>
    </row>
    <row r="617" spans="6:41">
      <c r="F617" s="79"/>
      <c r="K617" s="79"/>
      <c r="P617" s="79"/>
      <c r="U617" s="79"/>
      <c r="Z617" s="79"/>
      <c r="AE617" s="79"/>
      <c r="AJ617" s="79"/>
      <c r="AO617" s="79"/>
    </row>
    <row r="618" spans="6:41">
      <c r="F618" s="79"/>
      <c r="K618" s="79"/>
      <c r="P618" s="79"/>
      <c r="U618" s="79"/>
      <c r="Z618" s="79"/>
      <c r="AE618" s="79"/>
      <c r="AJ618" s="79"/>
      <c r="AO618" s="79"/>
    </row>
    <row r="619" spans="6:41">
      <c r="F619" s="79"/>
      <c r="K619" s="79"/>
      <c r="P619" s="79"/>
      <c r="U619" s="79"/>
      <c r="Z619" s="79"/>
      <c r="AE619" s="79"/>
      <c r="AJ619" s="79"/>
      <c r="AO619" s="79"/>
    </row>
    <row r="620" spans="6:41">
      <c r="F620" s="79"/>
      <c r="K620" s="79"/>
      <c r="P620" s="79"/>
      <c r="U620" s="79"/>
      <c r="Z620" s="79"/>
      <c r="AE620" s="79"/>
      <c r="AJ620" s="79"/>
      <c r="AO620" s="79"/>
    </row>
    <row r="621" spans="6:41">
      <c r="F621" s="79"/>
      <c r="K621" s="79"/>
      <c r="P621" s="79"/>
      <c r="U621" s="79"/>
      <c r="Z621" s="79"/>
      <c r="AE621" s="79"/>
      <c r="AJ621" s="79"/>
      <c r="AO621" s="79"/>
    </row>
    <row r="622" spans="6:41">
      <c r="F622" s="79"/>
      <c r="K622" s="79"/>
      <c r="P622" s="79"/>
      <c r="U622" s="79"/>
      <c r="Z622" s="79"/>
      <c r="AE622" s="79"/>
      <c r="AJ622" s="79"/>
      <c r="AO622" s="79"/>
    </row>
    <row r="623" spans="6:41">
      <c r="F623" s="79"/>
      <c r="K623" s="79"/>
      <c r="P623" s="79"/>
      <c r="U623" s="79"/>
      <c r="Z623" s="79"/>
      <c r="AE623" s="79"/>
      <c r="AJ623" s="79"/>
      <c r="AO623" s="79"/>
    </row>
    <row r="624" spans="6:41">
      <c r="F624" s="79"/>
      <c r="K624" s="79"/>
      <c r="P624" s="79"/>
      <c r="U624" s="79"/>
      <c r="Z624" s="79"/>
      <c r="AE624" s="79"/>
      <c r="AJ624" s="79"/>
      <c r="AO624" s="79"/>
    </row>
    <row r="625" spans="6:41">
      <c r="F625" s="79"/>
      <c r="K625" s="79"/>
      <c r="P625" s="79"/>
      <c r="U625" s="79"/>
      <c r="Z625" s="79"/>
      <c r="AE625" s="79"/>
      <c r="AJ625" s="79"/>
      <c r="AO625" s="79"/>
    </row>
    <row r="626" spans="6:41">
      <c r="F626" s="79"/>
      <c r="K626" s="79"/>
      <c r="P626" s="79"/>
      <c r="U626" s="79"/>
      <c r="Z626" s="79"/>
      <c r="AE626" s="79"/>
      <c r="AJ626" s="79"/>
      <c r="AO626" s="79"/>
    </row>
    <row r="627" spans="6:41">
      <c r="F627" s="79"/>
      <c r="K627" s="79"/>
      <c r="P627" s="79"/>
      <c r="U627" s="79"/>
      <c r="Z627" s="79"/>
      <c r="AE627" s="79"/>
      <c r="AJ627" s="79"/>
      <c r="AO627" s="79"/>
    </row>
    <row r="628" spans="6:41">
      <c r="F628" s="79"/>
      <c r="K628" s="79"/>
      <c r="P628" s="79"/>
      <c r="U628" s="79"/>
      <c r="Z628" s="79"/>
      <c r="AE628" s="79"/>
      <c r="AJ628" s="79"/>
      <c r="AO628" s="79"/>
    </row>
    <row r="629" spans="6:41">
      <c r="F629" s="79"/>
      <c r="K629" s="79"/>
      <c r="P629" s="79"/>
      <c r="U629" s="79"/>
      <c r="Z629" s="79"/>
      <c r="AE629" s="79"/>
      <c r="AJ629" s="79"/>
      <c r="AO629" s="79"/>
    </row>
    <row r="630" spans="6:41">
      <c r="F630" s="79"/>
      <c r="K630" s="79"/>
      <c r="P630" s="79"/>
      <c r="U630" s="79"/>
      <c r="Z630" s="79"/>
      <c r="AE630" s="79"/>
      <c r="AJ630" s="79"/>
      <c r="AO630" s="79"/>
    </row>
    <row r="631" spans="6:41">
      <c r="F631" s="79"/>
      <c r="K631" s="79"/>
      <c r="P631" s="79"/>
      <c r="U631" s="79"/>
      <c r="Z631" s="79"/>
      <c r="AE631" s="79"/>
      <c r="AJ631" s="79"/>
      <c r="AO631" s="79"/>
    </row>
    <row r="632" spans="6:41">
      <c r="F632" s="79"/>
      <c r="K632" s="79"/>
      <c r="P632" s="79"/>
      <c r="U632" s="79"/>
      <c r="Z632" s="79"/>
      <c r="AE632" s="79"/>
      <c r="AJ632" s="79"/>
      <c r="AO632" s="79"/>
    </row>
    <row r="633" spans="6:41">
      <c r="F633" s="79"/>
      <c r="K633" s="79"/>
      <c r="P633" s="79"/>
      <c r="U633" s="79"/>
      <c r="Z633" s="79"/>
      <c r="AE633" s="79"/>
      <c r="AJ633" s="79"/>
      <c r="AO633" s="79"/>
    </row>
    <row r="634" spans="6:41">
      <c r="F634" s="79"/>
      <c r="K634" s="79"/>
      <c r="P634" s="79"/>
      <c r="U634" s="79"/>
      <c r="Z634" s="79"/>
      <c r="AE634" s="79"/>
      <c r="AJ634" s="79"/>
      <c r="AO634" s="79"/>
    </row>
    <row r="635" spans="6:41">
      <c r="F635" s="79"/>
      <c r="K635" s="79"/>
      <c r="P635" s="79"/>
      <c r="U635" s="79"/>
      <c r="Z635" s="79"/>
      <c r="AE635" s="79"/>
      <c r="AJ635" s="79"/>
      <c r="AO635" s="79"/>
    </row>
    <row r="636" spans="6:41">
      <c r="F636" s="79"/>
      <c r="K636" s="79"/>
      <c r="P636" s="79"/>
      <c r="U636" s="79"/>
      <c r="Z636" s="79"/>
      <c r="AE636" s="79"/>
      <c r="AJ636" s="79"/>
      <c r="AO636" s="79"/>
    </row>
    <row r="637" spans="6:41">
      <c r="F637" s="79"/>
      <c r="K637" s="79"/>
      <c r="P637" s="79"/>
      <c r="U637" s="79"/>
      <c r="Z637" s="79"/>
      <c r="AE637" s="79"/>
      <c r="AJ637" s="79"/>
      <c r="AO637" s="79"/>
    </row>
    <row r="638" spans="6:41">
      <c r="F638" s="79"/>
      <c r="K638" s="79"/>
      <c r="P638" s="79"/>
      <c r="U638" s="79"/>
      <c r="Z638" s="79"/>
      <c r="AE638" s="79"/>
      <c r="AJ638" s="79"/>
      <c r="AO638" s="79"/>
    </row>
    <row r="639" spans="6:41">
      <c r="F639" s="79"/>
      <c r="K639" s="79"/>
      <c r="P639" s="79"/>
      <c r="U639" s="79"/>
      <c r="Z639" s="79"/>
      <c r="AE639" s="79"/>
      <c r="AJ639" s="79"/>
      <c r="AO639" s="79"/>
    </row>
    <row r="640" spans="6:41">
      <c r="F640" s="79"/>
      <c r="K640" s="79"/>
      <c r="P640" s="79"/>
      <c r="U640" s="79"/>
      <c r="Z640" s="79"/>
      <c r="AE640" s="79"/>
      <c r="AJ640" s="79"/>
      <c r="AO640" s="79"/>
    </row>
    <row r="641" spans="6:41">
      <c r="F641" s="79"/>
      <c r="K641" s="79"/>
      <c r="P641" s="79"/>
      <c r="U641" s="79"/>
      <c r="Z641" s="79"/>
      <c r="AE641" s="79"/>
      <c r="AJ641" s="79"/>
      <c r="AO641" s="79"/>
    </row>
    <row r="642" spans="6:41">
      <c r="F642" s="79"/>
      <c r="K642" s="79"/>
      <c r="P642" s="79"/>
      <c r="U642" s="79"/>
      <c r="Z642" s="79"/>
      <c r="AE642" s="79"/>
      <c r="AJ642" s="79"/>
      <c r="AO642" s="79"/>
    </row>
    <row r="643" spans="6:41">
      <c r="F643" s="79"/>
      <c r="K643" s="79"/>
      <c r="P643" s="79"/>
      <c r="U643" s="79"/>
      <c r="Z643" s="79"/>
      <c r="AE643" s="79"/>
      <c r="AJ643" s="79"/>
      <c r="AO643" s="79"/>
    </row>
    <row r="644" spans="6:41">
      <c r="F644" s="79"/>
      <c r="K644" s="79"/>
      <c r="P644" s="79"/>
      <c r="U644" s="79"/>
      <c r="Z644" s="79"/>
      <c r="AE644" s="79"/>
      <c r="AJ644" s="79"/>
      <c r="AO644" s="79"/>
    </row>
    <row r="645" spans="6:41">
      <c r="F645" s="79"/>
      <c r="K645" s="79"/>
      <c r="P645" s="79"/>
      <c r="U645" s="79"/>
      <c r="Z645" s="79"/>
      <c r="AE645" s="79"/>
      <c r="AJ645" s="79"/>
      <c r="AO645" s="79"/>
    </row>
    <row r="646" spans="6:41">
      <c r="F646" s="79"/>
      <c r="K646" s="79"/>
      <c r="P646" s="79"/>
      <c r="U646" s="79"/>
      <c r="Z646" s="79"/>
      <c r="AE646" s="79"/>
      <c r="AJ646" s="79"/>
      <c r="AO646" s="79"/>
    </row>
    <row r="647" spans="6:41">
      <c r="F647" s="79"/>
      <c r="K647" s="79"/>
      <c r="P647" s="79"/>
      <c r="U647" s="79"/>
      <c r="Z647" s="79"/>
      <c r="AE647" s="79"/>
      <c r="AJ647" s="79"/>
      <c r="AO647" s="79"/>
    </row>
    <row r="648" spans="6:41">
      <c r="F648" s="79"/>
      <c r="K648" s="79"/>
      <c r="P648" s="79"/>
      <c r="U648" s="79"/>
      <c r="Z648" s="79"/>
      <c r="AE648" s="79"/>
      <c r="AJ648" s="79"/>
      <c r="AO648" s="79"/>
    </row>
    <row r="649" spans="6:41">
      <c r="F649" s="79"/>
      <c r="K649" s="79"/>
      <c r="P649" s="79"/>
      <c r="U649" s="79"/>
      <c r="Z649" s="79"/>
      <c r="AE649" s="79"/>
      <c r="AJ649" s="79"/>
      <c r="AO649" s="79"/>
    </row>
    <row r="650" spans="6:41">
      <c r="F650" s="79"/>
      <c r="K650" s="79"/>
      <c r="P650" s="79"/>
      <c r="U650" s="79"/>
      <c r="Z650" s="79"/>
      <c r="AE650" s="79"/>
      <c r="AJ650" s="79"/>
      <c r="AO650" s="79"/>
    </row>
    <row r="651" spans="6:41">
      <c r="F651" s="79"/>
      <c r="K651" s="79"/>
      <c r="P651" s="79"/>
      <c r="U651" s="79"/>
      <c r="Z651" s="79"/>
      <c r="AE651" s="79"/>
      <c r="AJ651" s="79"/>
      <c r="AO651" s="79"/>
    </row>
    <row r="652" spans="6:41">
      <c r="F652" s="79"/>
      <c r="K652" s="79"/>
      <c r="P652" s="79"/>
      <c r="U652" s="79"/>
      <c r="Z652" s="79"/>
      <c r="AE652" s="79"/>
      <c r="AJ652" s="79"/>
      <c r="AO652" s="79"/>
    </row>
    <row r="653" spans="6:41">
      <c r="F653" s="79"/>
      <c r="K653" s="79"/>
      <c r="P653" s="79"/>
      <c r="U653" s="79"/>
      <c r="Z653" s="79"/>
      <c r="AE653" s="79"/>
      <c r="AJ653" s="79"/>
      <c r="AO653" s="79"/>
    </row>
    <row r="654" spans="6:41">
      <c r="F654" s="79"/>
      <c r="K654" s="79"/>
      <c r="P654" s="79"/>
      <c r="U654" s="79"/>
      <c r="Z654" s="79"/>
      <c r="AE654" s="79"/>
      <c r="AJ654" s="79"/>
      <c r="AO654" s="79"/>
    </row>
    <row r="655" spans="6:41">
      <c r="F655" s="79"/>
      <c r="K655" s="79"/>
      <c r="P655" s="79"/>
      <c r="U655" s="79"/>
      <c r="Z655" s="79"/>
      <c r="AE655" s="79"/>
      <c r="AJ655" s="79"/>
      <c r="AO655" s="79"/>
    </row>
    <row r="656" spans="6:41">
      <c r="F656" s="79"/>
      <c r="K656" s="79"/>
      <c r="P656" s="79"/>
      <c r="U656" s="79"/>
      <c r="Z656" s="79"/>
      <c r="AE656" s="79"/>
      <c r="AJ656" s="79"/>
      <c r="AO656" s="79"/>
    </row>
    <row r="657" spans="6:41">
      <c r="F657" s="79"/>
      <c r="K657" s="79"/>
      <c r="P657" s="79"/>
      <c r="U657" s="79"/>
      <c r="Z657" s="79"/>
      <c r="AE657" s="79"/>
      <c r="AJ657" s="79"/>
      <c r="AO657" s="79"/>
    </row>
    <row r="658" spans="6:41">
      <c r="F658" s="79"/>
      <c r="K658" s="79"/>
      <c r="P658" s="79"/>
      <c r="U658" s="79"/>
      <c r="Z658" s="79"/>
      <c r="AE658" s="79"/>
      <c r="AJ658" s="79"/>
      <c r="AO658" s="79"/>
    </row>
    <row r="659" spans="6:41">
      <c r="F659" s="79"/>
      <c r="K659" s="79"/>
      <c r="P659" s="79"/>
      <c r="U659" s="79"/>
      <c r="Z659" s="79"/>
      <c r="AE659" s="79"/>
      <c r="AJ659" s="79"/>
      <c r="AO659" s="79"/>
    </row>
    <row r="660" spans="6:41">
      <c r="F660" s="79"/>
      <c r="K660" s="79"/>
      <c r="P660" s="79"/>
      <c r="U660" s="79"/>
      <c r="Z660" s="79"/>
      <c r="AE660" s="79"/>
      <c r="AJ660" s="79"/>
      <c r="AO660" s="79"/>
    </row>
    <row r="661" spans="6:41">
      <c r="F661" s="79"/>
      <c r="K661" s="79"/>
      <c r="P661" s="79"/>
      <c r="U661" s="79"/>
      <c r="Z661" s="79"/>
      <c r="AE661" s="79"/>
      <c r="AJ661" s="79"/>
      <c r="AO661" s="79"/>
    </row>
    <row r="662" spans="6:41">
      <c r="F662" s="79"/>
      <c r="K662" s="79"/>
      <c r="P662" s="79"/>
      <c r="U662" s="79"/>
      <c r="Z662" s="79"/>
      <c r="AE662" s="79"/>
      <c r="AJ662" s="79"/>
      <c r="AO662" s="79"/>
    </row>
    <row r="663" spans="6:41">
      <c r="F663" s="79"/>
      <c r="K663" s="79"/>
      <c r="P663" s="79"/>
      <c r="U663" s="79"/>
      <c r="Z663" s="79"/>
      <c r="AE663" s="79"/>
      <c r="AJ663" s="79"/>
      <c r="AO663" s="79"/>
    </row>
    <row r="664" spans="6:41">
      <c r="F664" s="79"/>
      <c r="K664" s="79"/>
      <c r="P664" s="79"/>
      <c r="U664" s="79"/>
      <c r="Z664" s="79"/>
      <c r="AE664" s="79"/>
      <c r="AJ664" s="79"/>
      <c r="AO664" s="79"/>
    </row>
    <row r="665" spans="6:41">
      <c r="F665" s="79"/>
      <c r="K665" s="79"/>
      <c r="P665" s="79"/>
      <c r="U665" s="79"/>
      <c r="Z665" s="79"/>
      <c r="AE665" s="79"/>
      <c r="AJ665" s="79"/>
      <c r="AO665" s="79"/>
    </row>
    <row r="666" spans="6:41">
      <c r="F666" s="79"/>
      <c r="K666" s="79"/>
      <c r="P666" s="79"/>
      <c r="U666" s="79"/>
      <c r="Z666" s="79"/>
      <c r="AE666" s="79"/>
      <c r="AJ666" s="79"/>
      <c r="AO666" s="79"/>
    </row>
    <row r="667" spans="6:41">
      <c r="F667" s="79"/>
      <c r="K667" s="79"/>
      <c r="P667" s="79"/>
      <c r="U667" s="79"/>
      <c r="Z667" s="79"/>
      <c r="AE667" s="79"/>
      <c r="AJ667" s="79"/>
      <c r="AO667" s="79"/>
    </row>
    <row r="668" spans="6:41">
      <c r="F668" s="79"/>
      <c r="K668" s="79"/>
      <c r="P668" s="79"/>
      <c r="U668" s="79"/>
      <c r="Z668" s="79"/>
      <c r="AE668" s="79"/>
      <c r="AJ668" s="79"/>
      <c r="AO668" s="79"/>
    </row>
    <row r="669" spans="6:41">
      <c r="F669" s="79"/>
      <c r="K669" s="79"/>
      <c r="P669" s="79"/>
      <c r="U669" s="79"/>
      <c r="Z669" s="79"/>
      <c r="AE669" s="79"/>
      <c r="AJ669" s="79"/>
      <c r="AO669" s="79"/>
    </row>
    <row r="670" spans="6:41">
      <c r="F670" s="79"/>
      <c r="K670" s="79"/>
      <c r="P670" s="79"/>
      <c r="U670" s="79"/>
      <c r="Z670" s="79"/>
      <c r="AE670" s="79"/>
      <c r="AJ670" s="79"/>
      <c r="AO670" s="79"/>
    </row>
    <row r="671" spans="6:41">
      <c r="F671" s="79"/>
      <c r="K671" s="79"/>
      <c r="P671" s="79"/>
      <c r="U671" s="79"/>
      <c r="Z671" s="79"/>
      <c r="AE671" s="79"/>
      <c r="AJ671" s="79"/>
      <c r="AO671" s="79"/>
    </row>
    <row r="672" spans="6:41">
      <c r="F672" s="79"/>
      <c r="K672" s="79"/>
      <c r="P672" s="79"/>
      <c r="U672" s="79"/>
      <c r="Z672" s="79"/>
      <c r="AE672" s="79"/>
      <c r="AJ672" s="79"/>
      <c r="AO672" s="79"/>
    </row>
    <row r="673" spans="6:41">
      <c r="F673" s="79"/>
      <c r="K673" s="79"/>
      <c r="P673" s="79"/>
      <c r="U673" s="79"/>
      <c r="Z673" s="79"/>
      <c r="AE673" s="79"/>
      <c r="AJ673" s="79"/>
      <c r="AO673" s="79"/>
    </row>
    <row r="674" spans="6:41">
      <c r="F674" s="79"/>
      <c r="K674" s="79"/>
      <c r="P674" s="79"/>
      <c r="U674" s="79"/>
      <c r="Z674" s="79"/>
      <c r="AE674" s="79"/>
      <c r="AJ674" s="79"/>
      <c r="AO674" s="79"/>
    </row>
    <row r="675" spans="6:41">
      <c r="F675" s="79"/>
      <c r="K675" s="79"/>
      <c r="P675" s="79"/>
      <c r="U675" s="79"/>
      <c r="Z675" s="79"/>
      <c r="AE675" s="79"/>
      <c r="AJ675" s="79"/>
      <c r="AO675" s="79"/>
    </row>
    <row r="676" spans="6:41">
      <c r="F676" s="79"/>
      <c r="K676" s="79"/>
      <c r="P676" s="79"/>
      <c r="U676" s="79"/>
      <c r="Z676" s="79"/>
      <c r="AE676" s="79"/>
      <c r="AJ676" s="79"/>
      <c r="AO676" s="79"/>
    </row>
    <row r="677" spans="6:41">
      <c r="F677" s="79"/>
      <c r="K677" s="79"/>
      <c r="P677" s="79"/>
      <c r="U677" s="79"/>
      <c r="Z677" s="79"/>
      <c r="AE677" s="79"/>
      <c r="AJ677" s="79"/>
      <c r="AO677" s="79"/>
    </row>
    <row r="678" spans="6:41">
      <c r="F678" s="79"/>
      <c r="K678" s="79"/>
      <c r="P678" s="79"/>
      <c r="U678" s="79"/>
      <c r="Z678" s="79"/>
      <c r="AE678" s="79"/>
      <c r="AJ678" s="79"/>
      <c r="AO678" s="79"/>
    </row>
    <row r="679" spans="6:41">
      <c r="F679" s="79"/>
      <c r="K679" s="79"/>
      <c r="P679" s="79"/>
      <c r="U679" s="79"/>
      <c r="Z679" s="79"/>
      <c r="AE679" s="79"/>
      <c r="AJ679" s="79"/>
      <c r="AO679" s="79"/>
    </row>
    <row r="680" spans="6:41">
      <c r="F680" s="79"/>
      <c r="K680" s="79"/>
      <c r="P680" s="79"/>
      <c r="U680" s="79"/>
      <c r="Z680" s="79"/>
      <c r="AE680" s="79"/>
      <c r="AJ680" s="79"/>
      <c r="AO680" s="79"/>
    </row>
    <row r="681" spans="6:41">
      <c r="F681" s="79"/>
      <c r="K681" s="79"/>
      <c r="P681" s="79"/>
      <c r="U681" s="79"/>
      <c r="Z681" s="79"/>
      <c r="AE681" s="79"/>
      <c r="AJ681" s="79"/>
      <c r="AO681" s="79"/>
    </row>
    <row r="682" spans="6:41">
      <c r="F682" s="79"/>
      <c r="K682" s="79"/>
      <c r="P682" s="79"/>
      <c r="U682" s="79"/>
      <c r="Z682" s="79"/>
      <c r="AE682" s="79"/>
      <c r="AJ682" s="79"/>
      <c r="AO682" s="79"/>
    </row>
    <row r="683" spans="6:41">
      <c r="F683" s="79"/>
      <c r="K683" s="79"/>
      <c r="P683" s="79"/>
      <c r="U683" s="79"/>
      <c r="Z683" s="79"/>
      <c r="AE683" s="79"/>
      <c r="AJ683" s="79"/>
      <c r="AO683" s="79"/>
    </row>
    <row r="684" spans="6:41">
      <c r="F684" s="79"/>
      <c r="K684" s="79"/>
      <c r="P684" s="79"/>
      <c r="U684" s="79"/>
      <c r="Z684" s="79"/>
      <c r="AE684" s="79"/>
      <c r="AJ684" s="79"/>
      <c r="AO684" s="79"/>
    </row>
    <row r="685" spans="6:41">
      <c r="F685" s="79"/>
      <c r="K685" s="79"/>
      <c r="P685" s="79"/>
      <c r="U685" s="79"/>
      <c r="Z685" s="79"/>
      <c r="AE685" s="79"/>
      <c r="AJ685" s="79"/>
      <c r="AO685" s="79"/>
    </row>
    <row r="686" spans="6:41">
      <c r="F686" s="79"/>
      <c r="K686" s="79"/>
      <c r="P686" s="79"/>
      <c r="U686" s="79"/>
      <c r="Z686" s="79"/>
      <c r="AE686" s="79"/>
      <c r="AJ686" s="79"/>
      <c r="AO686" s="79"/>
    </row>
    <row r="687" spans="6:41">
      <c r="F687" s="79"/>
      <c r="K687" s="79"/>
      <c r="P687" s="79"/>
      <c r="U687" s="79"/>
      <c r="Z687" s="79"/>
      <c r="AE687" s="79"/>
      <c r="AJ687" s="79"/>
      <c r="AO687" s="79"/>
    </row>
    <row r="688" spans="6:41">
      <c r="F688" s="79"/>
      <c r="K688" s="79"/>
      <c r="P688" s="79"/>
      <c r="U688" s="79"/>
      <c r="Z688" s="79"/>
      <c r="AE688" s="79"/>
      <c r="AJ688" s="79"/>
      <c r="AO688" s="79"/>
    </row>
    <row r="689" spans="6:41">
      <c r="F689" s="79"/>
      <c r="K689" s="79"/>
      <c r="P689" s="79"/>
      <c r="U689" s="79"/>
      <c r="Z689" s="79"/>
      <c r="AE689" s="79"/>
      <c r="AJ689" s="79"/>
      <c r="AO689" s="79"/>
    </row>
    <row r="690" spans="6:41">
      <c r="F690" s="79"/>
      <c r="K690" s="79"/>
      <c r="P690" s="79"/>
      <c r="U690" s="79"/>
      <c r="Z690" s="79"/>
      <c r="AE690" s="79"/>
      <c r="AJ690" s="79"/>
      <c r="AO690" s="79"/>
    </row>
    <row r="691" spans="6:41">
      <c r="F691" s="79"/>
      <c r="K691" s="79"/>
      <c r="P691" s="79"/>
      <c r="U691" s="79"/>
      <c r="Z691" s="79"/>
      <c r="AE691" s="79"/>
      <c r="AJ691" s="79"/>
      <c r="AO691" s="79"/>
    </row>
    <row r="692" spans="6:41">
      <c r="F692" s="79"/>
      <c r="K692" s="79"/>
      <c r="P692" s="79"/>
      <c r="U692" s="79"/>
      <c r="Z692" s="79"/>
      <c r="AE692" s="79"/>
      <c r="AJ692" s="79"/>
      <c r="AO692" s="79"/>
    </row>
    <row r="693" spans="6:41">
      <c r="F693" s="79"/>
      <c r="K693" s="79"/>
      <c r="P693" s="79"/>
      <c r="U693" s="79"/>
      <c r="Z693" s="79"/>
      <c r="AE693" s="79"/>
      <c r="AJ693" s="79"/>
      <c r="AO693" s="79"/>
    </row>
    <row r="694" spans="6:41">
      <c r="F694" s="79"/>
      <c r="K694" s="79"/>
      <c r="P694" s="79"/>
      <c r="U694" s="79"/>
      <c r="Z694" s="79"/>
      <c r="AE694" s="79"/>
      <c r="AJ694" s="79"/>
      <c r="AO694" s="79"/>
    </row>
    <row r="695" spans="6:41">
      <c r="F695" s="79"/>
      <c r="K695" s="79"/>
      <c r="P695" s="79"/>
      <c r="U695" s="79"/>
      <c r="Z695" s="79"/>
      <c r="AE695" s="79"/>
      <c r="AJ695" s="79"/>
      <c r="AO695" s="79"/>
    </row>
    <row r="696" spans="6:41">
      <c r="F696" s="79"/>
      <c r="K696" s="79"/>
      <c r="P696" s="79"/>
      <c r="U696" s="79"/>
      <c r="Z696" s="79"/>
      <c r="AE696" s="79"/>
      <c r="AJ696" s="79"/>
      <c r="AO696" s="79"/>
    </row>
    <row r="697" spans="6:41">
      <c r="F697" s="79"/>
      <c r="K697" s="79"/>
      <c r="P697" s="79"/>
      <c r="U697" s="79"/>
      <c r="Z697" s="79"/>
      <c r="AE697" s="79"/>
      <c r="AJ697" s="79"/>
      <c r="AO697" s="79"/>
    </row>
    <row r="698" spans="6:41">
      <c r="F698" s="79"/>
      <c r="K698" s="79"/>
      <c r="P698" s="79"/>
      <c r="U698" s="79"/>
      <c r="Z698" s="79"/>
      <c r="AE698" s="79"/>
      <c r="AJ698" s="79"/>
      <c r="AO698" s="79"/>
    </row>
    <row r="699" spans="6:41">
      <c r="F699" s="79"/>
      <c r="K699" s="79"/>
      <c r="P699" s="79"/>
      <c r="U699" s="79"/>
      <c r="Z699" s="79"/>
      <c r="AE699" s="79"/>
      <c r="AJ699" s="79"/>
      <c r="AO699" s="79"/>
    </row>
    <row r="700" spans="6:41">
      <c r="F700" s="79"/>
      <c r="K700" s="79"/>
      <c r="P700" s="79"/>
      <c r="U700" s="79"/>
      <c r="Z700" s="79"/>
      <c r="AE700" s="79"/>
      <c r="AJ700" s="79"/>
      <c r="AO700" s="79"/>
    </row>
    <row r="701" spans="6:41">
      <c r="F701" s="79"/>
      <c r="K701" s="79"/>
      <c r="P701" s="79"/>
      <c r="U701" s="79"/>
      <c r="Z701" s="79"/>
      <c r="AE701" s="79"/>
      <c r="AJ701" s="79"/>
      <c r="AO701" s="79"/>
    </row>
    <row r="702" spans="6:41">
      <c r="F702" s="79"/>
      <c r="K702" s="79"/>
      <c r="P702" s="79"/>
      <c r="U702" s="79"/>
      <c r="Z702" s="79"/>
      <c r="AE702" s="79"/>
      <c r="AJ702" s="79"/>
      <c r="AO702" s="79"/>
    </row>
    <row r="703" spans="6:41">
      <c r="F703" s="79"/>
      <c r="K703" s="79"/>
      <c r="P703" s="79"/>
      <c r="U703" s="79"/>
      <c r="Z703" s="79"/>
      <c r="AE703" s="79"/>
      <c r="AJ703" s="79"/>
      <c r="AO703" s="79"/>
    </row>
    <row r="704" spans="6:41">
      <c r="F704" s="79"/>
      <c r="K704" s="79"/>
      <c r="P704" s="79"/>
      <c r="U704" s="79"/>
      <c r="Z704" s="79"/>
      <c r="AE704" s="79"/>
      <c r="AJ704" s="79"/>
      <c r="AO704" s="79"/>
    </row>
    <row r="705" spans="6:41">
      <c r="F705" s="79"/>
      <c r="K705" s="79"/>
      <c r="P705" s="79"/>
      <c r="U705" s="79"/>
      <c r="Z705" s="79"/>
      <c r="AE705" s="79"/>
      <c r="AJ705" s="79"/>
      <c r="AO705" s="79"/>
    </row>
    <row r="706" spans="6:41">
      <c r="F706" s="79"/>
      <c r="K706" s="79"/>
      <c r="P706" s="79"/>
      <c r="U706" s="79"/>
      <c r="Z706" s="79"/>
      <c r="AE706" s="79"/>
      <c r="AJ706" s="79"/>
      <c r="AO706" s="79"/>
    </row>
    <row r="707" spans="6:41">
      <c r="F707" s="79"/>
      <c r="K707" s="79"/>
      <c r="P707" s="79"/>
      <c r="U707" s="79"/>
      <c r="Z707" s="79"/>
      <c r="AE707" s="79"/>
      <c r="AJ707" s="79"/>
      <c r="AO707" s="79"/>
    </row>
    <row r="708" spans="6:41">
      <c r="F708" s="79"/>
      <c r="K708" s="79"/>
      <c r="P708" s="79"/>
      <c r="U708" s="79"/>
      <c r="Z708" s="79"/>
      <c r="AE708" s="79"/>
      <c r="AJ708" s="79"/>
      <c r="AO708" s="79"/>
    </row>
    <row r="709" spans="6:41">
      <c r="F709" s="79"/>
      <c r="K709" s="79"/>
      <c r="P709" s="79"/>
      <c r="U709" s="79"/>
      <c r="Z709" s="79"/>
      <c r="AE709" s="79"/>
      <c r="AJ709" s="79"/>
      <c r="AO709" s="79"/>
    </row>
    <row r="710" spans="6:41">
      <c r="F710" s="79"/>
      <c r="K710" s="79"/>
      <c r="P710" s="79"/>
      <c r="U710" s="79"/>
      <c r="Z710" s="79"/>
      <c r="AE710" s="79"/>
      <c r="AJ710" s="79"/>
      <c r="AO710" s="79"/>
    </row>
    <row r="711" spans="6:41">
      <c r="F711" s="79"/>
      <c r="K711" s="79"/>
      <c r="P711" s="79"/>
      <c r="U711" s="79"/>
      <c r="Z711" s="79"/>
      <c r="AE711" s="79"/>
      <c r="AJ711" s="79"/>
      <c r="AO711" s="79"/>
    </row>
    <row r="712" spans="6:41">
      <c r="F712" s="79"/>
      <c r="K712" s="79"/>
      <c r="P712" s="79"/>
      <c r="U712" s="79"/>
      <c r="Z712" s="79"/>
      <c r="AE712" s="79"/>
      <c r="AJ712" s="79"/>
      <c r="AO712" s="79"/>
    </row>
    <row r="713" spans="6:41">
      <c r="F713" s="79"/>
      <c r="K713" s="79"/>
      <c r="P713" s="79"/>
      <c r="U713" s="79"/>
      <c r="Z713" s="79"/>
      <c r="AE713" s="79"/>
      <c r="AJ713" s="79"/>
      <c r="AO713" s="79"/>
    </row>
    <row r="714" spans="6:41">
      <c r="F714" s="79"/>
      <c r="K714" s="79"/>
      <c r="P714" s="79"/>
      <c r="U714" s="79"/>
      <c r="Z714" s="79"/>
      <c r="AE714" s="79"/>
      <c r="AJ714" s="79"/>
      <c r="AO714" s="79"/>
    </row>
    <row r="715" spans="6:41">
      <c r="F715" s="79"/>
      <c r="K715" s="79"/>
      <c r="P715" s="79"/>
      <c r="U715" s="79"/>
      <c r="Z715" s="79"/>
      <c r="AE715" s="79"/>
      <c r="AJ715" s="79"/>
      <c r="AO715" s="79"/>
    </row>
    <row r="716" spans="6:41">
      <c r="F716" s="79"/>
      <c r="K716" s="79"/>
      <c r="P716" s="79"/>
      <c r="U716" s="79"/>
      <c r="Z716" s="79"/>
      <c r="AE716" s="79"/>
      <c r="AJ716" s="79"/>
      <c r="AO716" s="79"/>
    </row>
    <row r="717" spans="6:41">
      <c r="F717" s="79"/>
      <c r="K717" s="79"/>
      <c r="P717" s="79"/>
      <c r="U717" s="79"/>
      <c r="Z717" s="79"/>
      <c r="AE717" s="79"/>
      <c r="AJ717" s="79"/>
      <c r="AO717" s="79"/>
    </row>
    <row r="718" spans="6:41">
      <c r="F718" s="79"/>
      <c r="K718" s="79"/>
      <c r="P718" s="79"/>
      <c r="U718" s="79"/>
      <c r="Z718" s="79"/>
      <c r="AE718" s="79"/>
      <c r="AJ718" s="79"/>
      <c r="AO718" s="79"/>
    </row>
    <row r="719" spans="6:41">
      <c r="F719" s="79"/>
      <c r="K719" s="79"/>
      <c r="P719" s="79"/>
      <c r="U719" s="79"/>
      <c r="Z719" s="79"/>
      <c r="AE719" s="79"/>
      <c r="AJ719" s="79"/>
      <c r="AO719" s="79"/>
    </row>
    <row r="720" spans="6:41">
      <c r="F720" s="79"/>
      <c r="K720" s="79"/>
      <c r="P720" s="79"/>
      <c r="U720" s="79"/>
      <c r="Z720" s="79"/>
      <c r="AE720" s="79"/>
      <c r="AJ720" s="79"/>
      <c r="AO720" s="79"/>
    </row>
    <row r="721" spans="6:41">
      <c r="F721" s="79"/>
      <c r="K721" s="79"/>
      <c r="P721" s="79"/>
      <c r="U721" s="79"/>
      <c r="Z721" s="79"/>
      <c r="AE721" s="79"/>
      <c r="AJ721" s="79"/>
      <c r="AO721" s="79"/>
    </row>
    <row r="722" spans="6:41">
      <c r="F722" s="79"/>
      <c r="K722" s="79"/>
      <c r="P722" s="79"/>
      <c r="U722" s="79"/>
      <c r="Z722" s="79"/>
      <c r="AE722" s="79"/>
      <c r="AJ722" s="79"/>
      <c r="AO722" s="79"/>
    </row>
    <row r="723" spans="6:41">
      <c r="F723" s="79"/>
      <c r="K723" s="79"/>
      <c r="P723" s="79"/>
      <c r="U723" s="79"/>
      <c r="Z723" s="79"/>
      <c r="AE723" s="79"/>
      <c r="AJ723" s="79"/>
      <c r="AO723" s="79"/>
    </row>
    <row r="724" spans="6:41">
      <c r="F724" s="79"/>
      <c r="K724" s="79"/>
      <c r="P724" s="79"/>
      <c r="U724" s="79"/>
      <c r="Z724" s="79"/>
      <c r="AE724" s="79"/>
      <c r="AJ724" s="79"/>
      <c r="AO724" s="79"/>
    </row>
    <row r="725" spans="6:41">
      <c r="F725" s="79"/>
      <c r="K725" s="79"/>
      <c r="P725" s="79"/>
      <c r="U725" s="79"/>
      <c r="Z725" s="79"/>
      <c r="AE725" s="79"/>
      <c r="AJ725" s="79"/>
      <c r="AO725" s="79"/>
    </row>
    <row r="726" spans="6:41">
      <c r="F726" s="79"/>
      <c r="K726" s="79"/>
      <c r="P726" s="79"/>
      <c r="U726" s="79"/>
      <c r="Z726" s="79"/>
      <c r="AE726" s="79"/>
      <c r="AJ726" s="79"/>
      <c r="AO726" s="79"/>
    </row>
    <row r="727" spans="6:41">
      <c r="F727" s="79"/>
      <c r="K727" s="79"/>
      <c r="P727" s="79"/>
      <c r="U727" s="79"/>
      <c r="Z727" s="79"/>
      <c r="AE727" s="79"/>
      <c r="AJ727" s="79"/>
      <c r="AO727" s="79"/>
    </row>
    <row r="728" spans="6:41">
      <c r="F728" s="79"/>
      <c r="K728" s="79"/>
      <c r="P728" s="79"/>
      <c r="U728" s="79"/>
      <c r="Z728" s="79"/>
      <c r="AE728" s="79"/>
      <c r="AJ728" s="79"/>
      <c r="AO728" s="79"/>
    </row>
    <row r="729" spans="6:41">
      <c r="F729" s="79"/>
      <c r="K729" s="79"/>
      <c r="P729" s="79"/>
      <c r="U729" s="79"/>
      <c r="Z729" s="79"/>
      <c r="AE729" s="79"/>
      <c r="AJ729" s="79"/>
      <c r="AO729" s="79"/>
    </row>
    <row r="730" spans="6:41">
      <c r="F730" s="79"/>
      <c r="K730" s="79"/>
      <c r="P730" s="79"/>
      <c r="U730" s="79"/>
      <c r="Z730" s="79"/>
      <c r="AE730" s="79"/>
      <c r="AJ730" s="79"/>
      <c r="AO730" s="79"/>
    </row>
    <row r="731" spans="6:41">
      <c r="F731" s="79"/>
      <c r="K731" s="79"/>
      <c r="P731" s="79"/>
      <c r="U731" s="79"/>
      <c r="Z731" s="79"/>
      <c r="AE731" s="79"/>
      <c r="AJ731" s="79"/>
      <c r="AO731" s="79"/>
    </row>
    <row r="732" spans="6:41">
      <c r="F732" s="79"/>
      <c r="K732" s="79"/>
      <c r="P732" s="79"/>
      <c r="U732" s="79"/>
      <c r="Z732" s="79"/>
      <c r="AE732" s="79"/>
      <c r="AJ732" s="79"/>
      <c r="AO732" s="79"/>
    </row>
    <row r="733" spans="6:41">
      <c r="F733" s="79"/>
      <c r="K733" s="79"/>
      <c r="P733" s="79"/>
      <c r="U733" s="79"/>
      <c r="Z733" s="79"/>
      <c r="AE733" s="79"/>
      <c r="AJ733" s="79"/>
      <c r="AO733" s="79"/>
    </row>
    <row r="734" spans="6:41">
      <c r="F734" s="79"/>
      <c r="K734" s="79"/>
      <c r="P734" s="79"/>
      <c r="U734" s="79"/>
      <c r="Z734" s="79"/>
      <c r="AE734" s="79"/>
      <c r="AJ734" s="79"/>
      <c r="AO734" s="79"/>
    </row>
    <row r="735" spans="6:41">
      <c r="F735" s="79"/>
      <c r="K735" s="79"/>
      <c r="P735" s="79"/>
      <c r="U735" s="79"/>
      <c r="Z735" s="79"/>
      <c r="AE735" s="79"/>
      <c r="AJ735" s="79"/>
      <c r="AO735" s="79"/>
    </row>
    <row r="736" spans="6:41">
      <c r="F736" s="79"/>
      <c r="K736" s="79"/>
      <c r="P736" s="79"/>
      <c r="U736" s="79"/>
      <c r="Z736" s="79"/>
      <c r="AE736" s="79"/>
      <c r="AJ736" s="79"/>
      <c r="AO736" s="79"/>
    </row>
    <row r="737" spans="6:41">
      <c r="F737" s="79"/>
      <c r="K737" s="79"/>
      <c r="P737" s="79"/>
      <c r="U737" s="79"/>
      <c r="Z737" s="79"/>
      <c r="AE737" s="79"/>
      <c r="AJ737" s="79"/>
      <c r="AO737" s="79"/>
    </row>
    <row r="738" spans="6:41">
      <c r="F738" s="79"/>
      <c r="K738" s="79"/>
      <c r="P738" s="79"/>
      <c r="U738" s="79"/>
      <c r="Z738" s="79"/>
      <c r="AE738" s="79"/>
      <c r="AJ738" s="79"/>
      <c r="AO738" s="79"/>
    </row>
    <row r="739" spans="6:41">
      <c r="F739" s="79"/>
      <c r="K739" s="79"/>
      <c r="P739" s="79"/>
      <c r="U739" s="79"/>
      <c r="Z739" s="79"/>
      <c r="AE739" s="79"/>
      <c r="AJ739" s="79"/>
      <c r="AO739" s="79"/>
    </row>
    <row r="740" spans="6:41">
      <c r="F740" s="79"/>
      <c r="K740" s="79"/>
      <c r="P740" s="79"/>
      <c r="U740" s="79"/>
      <c r="Z740" s="79"/>
      <c r="AE740" s="79"/>
      <c r="AJ740" s="79"/>
      <c r="AO740" s="79"/>
    </row>
    <row r="741" spans="6:41">
      <c r="F741" s="79"/>
      <c r="K741" s="79"/>
      <c r="P741" s="79"/>
      <c r="U741" s="79"/>
      <c r="Z741" s="79"/>
      <c r="AE741" s="79"/>
      <c r="AJ741" s="79"/>
      <c r="AO741" s="79"/>
    </row>
    <row r="742" spans="6:41">
      <c r="F742" s="79"/>
      <c r="K742" s="79"/>
      <c r="P742" s="79"/>
      <c r="U742" s="79"/>
      <c r="Z742" s="79"/>
      <c r="AE742" s="79"/>
      <c r="AJ742" s="79"/>
      <c r="AO742" s="79"/>
    </row>
    <row r="743" spans="6:41">
      <c r="F743" s="79"/>
      <c r="K743" s="79"/>
      <c r="P743" s="79"/>
      <c r="U743" s="79"/>
      <c r="Z743" s="79"/>
      <c r="AE743" s="79"/>
      <c r="AJ743" s="79"/>
      <c r="AO743" s="79"/>
    </row>
    <row r="744" spans="6:41">
      <c r="F744" s="79"/>
      <c r="K744" s="79"/>
      <c r="P744" s="79"/>
      <c r="U744" s="79"/>
      <c r="Z744" s="79"/>
      <c r="AE744" s="79"/>
      <c r="AJ744" s="79"/>
      <c r="AO744" s="79"/>
    </row>
    <row r="745" spans="6:41">
      <c r="F745" s="79"/>
      <c r="K745" s="79"/>
      <c r="P745" s="79"/>
      <c r="U745" s="79"/>
      <c r="Z745" s="79"/>
      <c r="AE745" s="79"/>
      <c r="AJ745" s="79"/>
      <c r="AO745" s="79"/>
    </row>
    <row r="746" spans="6:41">
      <c r="F746" s="79"/>
      <c r="K746" s="79"/>
      <c r="P746" s="79"/>
      <c r="U746" s="79"/>
      <c r="Z746" s="79"/>
      <c r="AE746" s="79"/>
      <c r="AJ746" s="79"/>
      <c r="AO746" s="79"/>
    </row>
    <row r="747" spans="6:41">
      <c r="F747" s="79"/>
      <c r="K747" s="79"/>
      <c r="P747" s="79"/>
      <c r="U747" s="79"/>
      <c r="Z747" s="79"/>
      <c r="AE747" s="79"/>
      <c r="AJ747" s="79"/>
      <c r="AO747" s="79"/>
    </row>
    <row r="748" spans="6:41">
      <c r="F748" s="79"/>
      <c r="K748" s="79"/>
      <c r="P748" s="79"/>
      <c r="U748" s="79"/>
      <c r="Z748" s="79"/>
      <c r="AE748" s="79"/>
      <c r="AJ748" s="79"/>
      <c r="AO748" s="79"/>
    </row>
    <row r="749" spans="6:41">
      <c r="F749" s="79"/>
      <c r="K749" s="79"/>
      <c r="P749" s="79"/>
      <c r="U749" s="79"/>
      <c r="Z749" s="79"/>
      <c r="AE749" s="79"/>
      <c r="AJ749" s="79"/>
      <c r="AO749" s="79"/>
    </row>
    <row r="750" spans="6:41">
      <c r="F750" s="79"/>
      <c r="K750" s="79"/>
      <c r="P750" s="79"/>
      <c r="U750" s="79"/>
      <c r="Z750" s="79"/>
      <c r="AE750" s="79"/>
      <c r="AJ750" s="79"/>
      <c r="AO750" s="79"/>
    </row>
    <row r="751" spans="6:41">
      <c r="F751" s="79"/>
      <c r="K751" s="79"/>
      <c r="P751" s="79"/>
      <c r="U751" s="79"/>
      <c r="Z751" s="79"/>
      <c r="AE751" s="79"/>
      <c r="AJ751" s="79"/>
      <c r="AO751" s="79"/>
    </row>
    <row r="752" spans="6:41">
      <c r="F752" s="79"/>
      <c r="K752" s="79"/>
      <c r="P752" s="79"/>
      <c r="U752" s="79"/>
      <c r="Z752" s="79"/>
      <c r="AE752" s="79"/>
      <c r="AJ752" s="79"/>
      <c r="AO752" s="79"/>
    </row>
    <row r="753" spans="6:41">
      <c r="F753" s="79"/>
      <c r="K753" s="79"/>
      <c r="P753" s="79"/>
      <c r="U753" s="79"/>
      <c r="Z753" s="79"/>
      <c r="AE753" s="79"/>
      <c r="AJ753" s="79"/>
      <c r="AO753" s="79"/>
    </row>
    <row r="754" spans="6:41">
      <c r="F754" s="79"/>
      <c r="K754" s="79"/>
      <c r="P754" s="79"/>
      <c r="U754" s="79"/>
      <c r="Z754" s="79"/>
      <c r="AE754" s="79"/>
      <c r="AJ754" s="79"/>
      <c r="AO754" s="79"/>
    </row>
    <row r="755" spans="6:41">
      <c r="F755" s="79"/>
      <c r="K755" s="79"/>
      <c r="P755" s="79"/>
      <c r="U755" s="79"/>
      <c r="Z755" s="79"/>
      <c r="AE755" s="79"/>
      <c r="AJ755" s="79"/>
      <c r="AO755" s="79"/>
    </row>
    <row r="756" spans="6:41">
      <c r="F756" s="79"/>
      <c r="K756" s="79"/>
      <c r="P756" s="79"/>
      <c r="U756" s="79"/>
      <c r="Z756" s="79"/>
      <c r="AE756" s="79"/>
      <c r="AJ756" s="79"/>
      <c r="AO756" s="79"/>
    </row>
    <row r="757" spans="6:41">
      <c r="F757" s="79"/>
      <c r="K757" s="79"/>
      <c r="P757" s="79"/>
      <c r="U757" s="79"/>
      <c r="Z757" s="79"/>
      <c r="AE757" s="79"/>
      <c r="AJ757" s="79"/>
      <c r="AO757" s="79"/>
    </row>
    <row r="758" spans="6:41">
      <c r="F758" s="79"/>
      <c r="K758" s="79"/>
      <c r="P758" s="79"/>
      <c r="U758" s="79"/>
      <c r="Z758" s="79"/>
      <c r="AE758" s="79"/>
      <c r="AJ758" s="79"/>
      <c r="AO758" s="79"/>
    </row>
    <row r="759" spans="6:41">
      <c r="F759" s="79"/>
      <c r="K759" s="79"/>
      <c r="P759" s="79"/>
      <c r="U759" s="79"/>
      <c r="Z759" s="79"/>
      <c r="AE759" s="79"/>
      <c r="AJ759" s="79"/>
      <c r="AO759" s="79"/>
    </row>
    <row r="760" spans="6:41">
      <c r="F760" s="79"/>
      <c r="K760" s="79"/>
      <c r="P760" s="79"/>
      <c r="U760" s="79"/>
      <c r="Z760" s="79"/>
      <c r="AE760" s="79"/>
      <c r="AJ760" s="79"/>
      <c r="AO760" s="79"/>
    </row>
    <row r="761" spans="6:41">
      <c r="F761" s="79"/>
      <c r="K761" s="79"/>
      <c r="P761" s="79"/>
      <c r="U761" s="79"/>
      <c r="Z761" s="79"/>
      <c r="AE761" s="79"/>
      <c r="AJ761" s="79"/>
      <c r="AO761" s="79"/>
    </row>
    <row r="762" spans="6:41">
      <c r="F762" s="79"/>
      <c r="K762" s="79"/>
      <c r="P762" s="79"/>
      <c r="U762" s="79"/>
      <c r="Z762" s="79"/>
      <c r="AE762" s="79"/>
      <c r="AJ762" s="79"/>
      <c r="AO762" s="79"/>
    </row>
    <row r="763" spans="6:41">
      <c r="F763" s="79"/>
      <c r="K763" s="79"/>
      <c r="P763" s="79"/>
      <c r="U763" s="79"/>
      <c r="Z763" s="79"/>
      <c r="AE763" s="79"/>
      <c r="AJ763" s="79"/>
      <c r="AO763" s="79"/>
    </row>
    <row r="764" spans="6:41">
      <c r="F764" s="79"/>
      <c r="K764" s="79"/>
      <c r="P764" s="79"/>
      <c r="U764" s="79"/>
      <c r="Z764" s="79"/>
      <c r="AE764" s="79"/>
      <c r="AJ764" s="79"/>
      <c r="AO764" s="79"/>
    </row>
    <row r="765" spans="6:41">
      <c r="F765" s="79"/>
      <c r="K765" s="79"/>
      <c r="P765" s="79"/>
      <c r="U765" s="79"/>
      <c r="Z765" s="79"/>
      <c r="AE765" s="79"/>
      <c r="AJ765" s="79"/>
      <c r="AO765" s="79"/>
    </row>
    <row r="766" spans="6:41">
      <c r="F766" s="79"/>
      <c r="K766" s="79"/>
      <c r="P766" s="79"/>
      <c r="U766" s="79"/>
      <c r="Z766" s="79"/>
      <c r="AE766" s="79"/>
      <c r="AJ766" s="79"/>
      <c r="AO766" s="79"/>
    </row>
    <row r="767" spans="6:41">
      <c r="F767" s="79"/>
      <c r="K767" s="79"/>
      <c r="P767" s="79"/>
      <c r="U767" s="79"/>
      <c r="Z767" s="79"/>
      <c r="AE767" s="79"/>
      <c r="AJ767" s="79"/>
      <c r="AO767" s="79"/>
    </row>
    <row r="768" spans="6:41">
      <c r="F768" s="79"/>
      <c r="K768" s="79"/>
      <c r="P768" s="79"/>
      <c r="U768" s="79"/>
      <c r="Z768" s="79"/>
      <c r="AE768" s="79"/>
      <c r="AJ768" s="79"/>
      <c r="AO768" s="79"/>
    </row>
    <row r="769" spans="6:41">
      <c r="F769" s="79"/>
      <c r="K769" s="79"/>
      <c r="P769" s="79"/>
      <c r="U769" s="79"/>
      <c r="Z769" s="79"/>
      <c r="AE769" s="79"/>
      <c r="AJ769" s="79"/>
      <c r="AO769" s="79"/>
    </row>
    <row r="770" spans="6:41">
      <c r="F770" s="79"/>
      <c r="K770" s="79"/>
      <c r="P770" s="79"/>
      <c r="U770" s="79"/>
      <c r="Z770" s="79"/>
      <c r="AE770" s="79"/>
      <c r="AJ770" s="79"/>
      <c r="AO770" s="79"/>
    </row>
    <row r="771" spans="6:41">
      <c r="F771" s="79"/>
      <c r="K771" s="79"/>
      <c r="P771" s="79"/>
      <c r="U771" s="79"/>
      <c r="Z771" s="79"/>
      <c r="AE771" s="79"/>
      <c r="AJ771" s="79"/>
      <c r="AO771" s="79"/>
    </row>
    <row r="772" spans="6:41">
      <c r="F772" s="79"/>
      <c r="K772" s="79"/>
      <c r="P772" s="79"/>
      <c r="U772" s="79"/>
      <c r="Z772" s="79"/>
      <c r="AE772" s="79"/>
      <c r="AJ772" s="79"/>
      <c r="AO772" s="79"/>
    </row>
    <row r="773" spans="6:41">
      <c r="F773" s="79"/>
      <c r="K773" s="79"/>
      <c r="P773" s="79"/>
      <c r="U773" s="79"/>
      <c r="Z773" s="79"/>
      <c r="AE773" s="79"/>
      <c r="AJ773" s="79"/>
      <c r="AO773" s="79"/>
    </row>
    <row r="774" spans="6:41">
      <c r="F774" s="79"/>
      <c r="K774" s="79"/>
      <c r="P774" s="79"/>
      <c r="U774" s="79"/>
      <c r="Z774" s="79"/>
      <c r="AE774" s="79"/>
      <c r="AJ774" s="79"/>
      <c r="AO774" s="79"/>
    </row>
    <row r="775" spans="6:41">
      <c r="F775" s="79"/>
      <c r="K775" s="79"/>
      <c r="P775" s="79"/>
      <c r="U775" s="79"/>
      <c r="Z775" s="79"/>
      <c r="AE775" s="79"/>
      <c r="AJ775" s="79"/>
      <c r="AO775" s="79"/>
    </row>
    <row r="776" spans="6:41">
      <c r="F776" s="79"/>
      <c r="K776" s="79"/>
      <c r="P776" s="79"/>
      <c r="U776" s="79"/>
      <c r="Z776" s="79"/>
      <c r="AE776" s="79"/>
      <c r="AJ776" s="79"/>
      <c r="AO776" s="79"/>
    </row>
    <row r="777" spans="6:41">
      <c r="F777" s="79"/>
      <c r="K777" s="79"/>
      <c r="P777" s="79"/>
      <c r="U777" s="79"/>
      <c r="Z777" s="79"/>
      <c r="AE777" s="79"/>
      <c r="AJ777" s="79"/>
      <c r="AO777" s="79"/>
    </row>
    <row r="778" spans="6:41">
      <c r="F778" s="79"/>
      <c r="K778" s="79"/>
      <c r="P778" s="79"/>
      <c r="U778" s="79"/>
      <c r="Z778" s="79"/>
      <c r="AE778" s="79"/>
      <c r="AJ778" s="79"/>
      <c r="AO778" s="79"/>
    </row>
    <row r="779" spans="6:41">
      <c r="F779" s="79"/>
      <c r="K779" s="79"/>
      <c r="P779" s="79"/>
      <c r="U779" s="79"/>
      <c r="Z779" s="79"/>
      <c r="AE779" s="79"/>
      <c r="AJ779" s="79"/>
      <c r="AO779" s="79"/>
    </row>
    <row r="780" spans="6:41">
      <c r="F780" s="79"/>
      <c r="K780" s="79"/>
      <c r="P780" s="79"/>
      <c r="U780" s="79"/>
      <c r="Z780" s="79"/>
      <c r="AE780" s="79"/>
      <c r="AJ780" s="79"/>
      <c r="AO780" s="79"/>
    </row>
    <row r="781" spans="6:41">
      <c r="F781" s="79"/>
      <c r="K781" s="79"/>
      <c r="P781" s="79"/>
      <c r="U781" s="79"/>
      <c r="Z781" s="79"/>
      <c r="AE781" s="79"/>
      <c r="AJ781" s="79"/>
      <c r="AO781" s="79"/>
    </row>
    <row r="782" spans="6:41">
      <c r="F782" s="79"/>
      <c r="K782" s="79"/>
      <c r="P782" s="79"/>
      <c r="U782" s="79"/>
      <c r="Z782" s="79"/>
      <c r="AE782" s="79"/>
      <c r="AJ782" s="79"/>
      <c r="AO782" s="79"/>
    </row>
    <row r="783" spans="6:41">
      <c r="F783" s="79"/>
      <c r="K783" s="79"/>
      <c r="P783" s="79"/>
      <c r="U783" s="79"/>
      <c r="Z783" s="79"/>
      <c r="AE783" s="79"/>
      <c r="AJ783" s="79"/>
      <c r="AO783" s="79"/>
    </row>
    <row r="784" spans="6:41">
      <c r="F784" s="79"/>
      <c r="K784" s="79"/>
      <c r="P784" s="79"/>
      <c r="U784" s="79"/>
      <c r="Z784" s="79"/>
      <c r="AE784" s="79"/>
      <c r="AJ784" s="79"/>
      <c r="AO784" s="79"/>
    </row>
    <row r="785" spans="6:41">
      <c r="F785" s="79"/>
      <c r="K785" s="79"/>
      <c r="P785" s="79"/>
      <c r="U785" s="79"/>
      <c r="Z785" s="79"/>
      <c r="AE785" s="79"/>
      <c r="AJ785" s="79"/>
      <c r="AO785" s="79"/>
    </row>
    <row r="786" spans="6:41">
      <c r="F786" s="79"/>
      <c r="K786" s="79"/>
      <c r="P786" s="79"/>
      <c r="U786" s="79"/>
      <c r="Z786" s="79"/>
      <c r="AE786" s="79"/>
      <c r="AJ786" s="79"/>
      <c r="AO786" s="79"/>
    </row>
    <row r="787" spans="6:41">
      <c r="F787" s="79"/>
      <c r="K787" s="79"/>
      <c r="P787" s="79"/>
      <c r="U787" s="79"/>
      <c r="Z787" s="79"/>
      <c r="AE787" s="79"/>
      <c r="AJ787" s="79"/>
      <c r="AO787" s="79"/>
    </row>
    <row r="788" spans="6:41">
      <c r="F788" s="79"/>
      <c r="K788" s="79"/>
      <c r="P788" s="79"/>
      <c r="U788" s="79"/>
      <c r="Z788" s="79"/>
      <c r="AE788" s="79"/>
      <c r="AJ788" s="79"/>
      <c r="AO788" s="79"/>
    </row>
  </sheetData>
  <printOptions horizontalCentered="1"/>
  <pageMargins left="0.3" right="0.3" top="0.85" bottom="0.3" header="0.23" footer="0.16"/>
  <pageSetup scale="71" fitToHeight="0" orientation="landscape" r:id="rId1"/>
  <headerFooter alignWithMargins="0">
    <oddHeader>&amp;C&amp;"Arial,Bold"&amp;12Washington State School Districts
General Fund Total Fund Balance Per Pupil and Percent of Change
Three-Year Analysis by County</oddHeader>
  </headerFooter>
  <rowBreaks count="6" manualBreakCount="6">
    <brk id="60" max="17" man="1"/>
    <brk id="115" max="27" man="1"/>
    <brk id="169" max="17" man="1"/>
    <brk id="226" max="27" man="1"/>
    <brk id="280" max="17" man="1"/>
    <brk id="389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FB by county 1516 print</vt:lpstr>
      <vt:lpstr>'FB by county 1516 print'!Print_Area</vt:lpstr>
      <vt:lpstr>'FB by county 1516 print'!Print_Titles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Garner</dc:creator>
  <cp:lastModifiedBy>Ralph Fortunato</cp:lastModifiedBy>
  <cp:lastPrinted>2018-01-04T20:28:19Z</cp:lastPrinted>
  <dcterms:created xsi:type="dcterms:W3CDTF">2017-10-13T22:10:35Z</dcterms:created>
  <dcterms:modified xsi:type="dcterms:W3CDTF">2018-01-04T20:28:23Z</dcterms:modified>
</cp:coreProperties>
</file>