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PERS\2020-2021\FinalPSR\"/>
    </mc:Choice>
  </mc:AlternateContent>
  <xr:revisionPtr revIDLastSave="0" documentId="13_ncr:1_{84B685A8-E2FE-4FB9-A215-48D635523DFA}" xr6:coauthVersionLast="47" xr6:coauthVersionMax="47" xr10:uidLastSave="{00000000-0000-0000-0000-000000000000}"/>
  <bookViews>
    <workbookView xWindow="-120" yWindow="-120" windowWidth="20730" windowHeight="11160" tabRatio="604" xr2:uid="{00000000-000D-0000-FFFF-FFFF00000000}"/>
  </bookViews>
  <sheets>
    <sheet name="Table 46" sheetId="1" r:id="rId1"/>
  </sheets>
  <definedNames>
    <definedName name="_xlnm._FilterDatabase" localSheetId="0" hidden="1">'Table 46'!$A$9:$I$324</definedName>
    <definedName name="_xlnm.Print_Titles" localSheetId="0">'Table 46'!$1:$9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5" i="1" l="1"/>
  <c r="H255" i="1"/>
  <c r="F255" i="1"/>
  <c r="E255" i="1"/>
  <c r="I131" i="1"/>
  <c r="H131" i="1"/>
  <c r="F131" i="1"/>
  <c r="E131" i="1"/>
  <c r="I322" i="1" l="1"/>
  <c r="H322" i="1"/>
  <c r="F322" i="1"/>
  <c r="E322" i="1"/>
  <c r="I124" i="1"/>
  <c r="H124" i="1"/>
  <c r="F124" i="1"/>
  <c r="E124" i="1"/>
  <c r="I286" i="1" l="1"/>
  <c r="H286" i="1"/>
  <c r="F286" i="1"/>
  <c r="E286" i="1"/>
  <c r="I209" i="1"/>
  <c r="H209" i="1"/>
  <c r="F209" i="1"/>
  <c r="E209" i="1"/>
  <c r="I125" i="1"/>
  <c r="H125" i="1"/>
  <c r="F125" i="1"/>
  <c r="E125" i="1"/>
  <c r="I276" i="1" l="1"/>
  <c r="H276" i="1"/>
  <c r="F276" i="1"/>
  <c r="E276" i="1"/>
  <c r="I122" i="1"/>
  <c r="H122" i="1"/>
  <c r="F122" i="1"/>
  <c r="E122" i="1"/>
  <c r="I121" i="1"/>
  <c r="H121" i="1"/>
  <c r="F121" i="1"/>
  <c r="E121" i="1"/>
  <c r="I323" i="1"/>
  <c r="H323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0" i="1"/>
  <c r="H130" i="1"/>
  <c r="I129" i="1"/>
  <c r="H129" i="1"/>
  <c r="I128" i="1"/>
  <c r="H128" i="1"/>
  <c r="I127" i="1"/>
  <c r="H127" i="1"/>
  <c r="I126" i="1"/>
  <c r="H126" i="1"/>
  <c r="I123" i="1"/>
  <c r="H123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F323" i="1"/>
  <c r="E323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0" i="1"/>
  <c r="E130" i="1"/>
  <c r="F129" i="1"/>
  <c r="E129" i="1"/>
  <c r="F128" i="1"/>
  <c r="E128" i="1"/>
  <c r="F127" i="1"/>
  <c r="E127" i="1"/>
  <c r="F126" i="1"/>
  <c r="E126" i="1"/>
  <c r="F123" i="1"/>
  <c r="E123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E10" i="1"/>
  <c r="C8" i="1"/>
  <c r="G8" i="1"/>
  <c r="I10" i="1"/>
  <c r="D8" i="1"/>
  <c r="F10" i="1"/>
  <c r="H10" i="1"/>
  <c r="H8" i="1" l="1"/>
  <c r="F8" i="1"/>
  <c r="I8" i="1"/>
  <c r="E8" i="1"/>
</calcChain>
</file>

<file path=xl/sharedStrings.xml><?xml version="1.0" encoding="utf-8"?>
<sst xmlns="http://schemas.openxmlformats.org/spreadsheetml/2006/main" count="403" uniqueCount="395">
  <si>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</si>
  <si>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</si>
  <si>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</si>
  <si>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</si>
  <si>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</si>
  <si>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</si>
  <si>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</si>
  <si>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</si>
  <si>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</si>
  <si>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Kiona-Benton City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</si>
  <si>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</si>
  <si>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</si>
  <si>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</si>
  <si>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</si>
  <si>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</si>
  <si>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</si>
  <si>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</si>
  <si>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</si>
  <si>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</si>
  <si>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</si>
  <si>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</si>
  <si>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</si>
  <si>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</si>
  <si>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</si>
  <si>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</si>
  <si>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</si>
  <si>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</si>
  <si>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 Center</t>
  </si>
  <si>
    <t>Green Mountain</t>
  </si>
  <si>
    <t>Washougal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</si>
  <si>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</si>
  <si>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</si>
  <si>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</si>
  <si>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</si>
  <si>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</si>
  <si>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</si>
  <si>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</si>
  <si>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</si>
  <si>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</si>
  <si>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</si>
  <si>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</si>
  <si>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</si>
  <si>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</si>
  <si>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</si>
  <si>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</si>
  <si>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</si>
  <si>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</si>
  <si>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</si>
  <si>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</si>
  <si>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</si>
  <si>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</si>
  <si>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</si>
  <si>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</si>
  <si>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</si>
  <si>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</si>
  <si>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</si>
  <si>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</si>
  <si>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</si>
  <si>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</si>
  <si>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</si>
  <si>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Coulee-Hartline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</si>
  <si>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</si>
  <si>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</si>
  <si>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</si>
  <si>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</si>
  <si>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</si>
  <si>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</si>
  <si>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</si>
  <si>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</si>
  <si>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</si>
  <si>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McCleary</t>
  </si>
  <si>
    <t>Montesano</t>
  </si>
  <si>
    <t>Elma</t>
  </si>
  <si>
    <t>Taholah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</si>
  <si>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</si>
  <si>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</si>
  <si>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</si>
  <si>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</si>
  <si>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</si>
  <si>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</si>
  <si>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</si>
  <si>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</si>
  <si>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</si>
  <si>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</si>
  <si>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</si>
  <si>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</si>
  <si>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</si>
  <si>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</si>
  <si>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</si>
  <si>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</si>
  <si>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</si>
  <si>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</si>
  <si>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</si>
  <si>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</si>
  <si>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</si>
  <si>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</si>
  <si>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</si>
  <si>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</si>
  <si>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</si>
  <si>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</si>
  <si>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</si>
  <si>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</si>
  <si>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</si>
  <si>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</si>
  <si>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</si>
  <si>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</si>
  <si>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</si>
  <si>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</si>
  <si>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</si>
  <si>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</si>
  <si>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</si>
  <si>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</si>
  <si>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</si>
  <si>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</si>
  <si>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</si>
  <si>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</si>
  <si>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</si>
  <si>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</si>
  <si>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</si>
  <si>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</si>
  <si>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</si>
  <si>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</si>
  <si>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</si>
  <si>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</si>
  <si>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</si>
  <si>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</si>
  <si>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</si>
  <si>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</si>
  <si>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</si>
  <si>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</si>
  <si>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</si>
  <si>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</si>
  <si>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</si>
  <si>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</si>
  <si>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</si>
  <si>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</si>
  <si>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</si>
  <si>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</si>
  <si>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</si>
  <si>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</si>
  <si>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</si>
  <si>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</si>
  <si>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</si>
  <si>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</si>
  <si>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</si>
  <si>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</si>
  <si>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</si>
  <si>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</si>
  <si>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M.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</si>
  <si>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</si>
  <si>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</si>
  <si>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</si>
  <si>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</si>
  <si>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</si>
  <si>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</si>
  <si>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</si>
  <si>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</si>
  <si>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</si>
  <si>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</si>
  <si>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</si>
  <si>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</si>
  <si>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</si>
  <si>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</si>
  <si>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</si>
  <si>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</si>
  <si>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</si>
  <si>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</si>
  <si>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</si>
  <si>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</si>
  <si>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</si>
  <si>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</si>
  <si>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</si>
  <si>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</si>
  <si>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</si>
  <si>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</si>
  <si>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</si>
  <si>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</si>
  <si>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</si>
  <si>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</si>
  <si>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</si>
  <si>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</si>
  <si>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</si>
  <si>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</si>
  <si>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Shaw Island</t>
  </si>
  <si>
    <t>Orcas Island</t>
  </si>
  <si>
    <t>Lopez Island</t>
  </si>
  <si>
    <t>San Juan Island</t>
  </si>
  <si>
    <t>Concrete</t>
  </si>
  <si>
    <t>Burlington-Edison</t>
  </si>
  <si>
    <t>Sedro-Woolley</t>
  </si>
  <si>
    <t>Anacortes</t>
  </si>
  <si>
    <t>La Conner</t>
  </si>
  <si>
    <t>Conway</t>
  </si>
  <si>
    <t>Mount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</si>
  <si>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</si>
  <si>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</si>
  <si>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</si>
  <si>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</si>
  <si>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</si>
  <si>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</si>
  <si>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</si>
  <si>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</si>
  <si>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</si>
  <si>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</si>
  <si>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</si>
  <si>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</si>
  <si>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</si>
  <si>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</si>
  <si>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</si>
  <si>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</si>
  <si>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</si>
  <si>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</si>
  <si>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</si>
  <si>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</si>
  <si>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</si>
  <si>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</si>
  <si>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</si>
  <si>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</si>
  <si>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</si>
  <si>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</si>
  <si>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Liberty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</si>
  <si>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</si>
  <si>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</si>
  <si>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</si>
  <si>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</si>
  <si>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</si>
  <si>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</si>
  <si>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</si>
  <si>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</si>
  <si>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</si>
  <si>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</si>
  <si>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</si>
  <si>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</si>
  <si>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</si>
  <si>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</si>
  <si>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</si>
  <si>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</si>
  <si>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</si>
  <si>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</si>
  <si>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</si>
  <si>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</si>
  <si>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</si>
  <si>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</si>
  <si>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</si>
  <si>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</si>
  <si>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</si>
  <si>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</si>
  <si>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</si>
  <si>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</si>
  <si>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</si>
  <si>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</si>
  <si>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</si>
  <si>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</si>
  <si>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</si>
  <si>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</si>
  <si>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Lacrosse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</si>
  <si>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</si>
  <si>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</si>
  <si>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</si>
  <si>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</si>
  <si>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</si>
  <si>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</si>
  <si>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</si>
  <si>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</si>
  <si>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</si>
  <si>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Oakesdale</t>
  </si>
  <si>
    <t>Union Gap</t>
  </si>
  <si>
    <t>Naches Valley</t>
  </si>
  <si>
    <t>Yakima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</si>
  <si>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</si>
  <si>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</si>
  <si>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</si>
  <si>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</si>
  <si>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</si>
  <si>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</si>
  <si>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</si>
  <si>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</si>
  <si>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</si>
  <si>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Mount Adams</t>
  </si>
  <si>
    <t>State Summary</t>
  </si>
  <si>
    <t>Average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</si>
  <si>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</si>
  <si>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</si>
  <si>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</si>
  <si>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</si>
  <si>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</si>
  <si>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</si>
  <si>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</si>
  <si>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</si>
  <si>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</si>
  <si>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</si>
  <si>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</si>
  <si>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</si>
  <si>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</si>
  <si>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</si>
  <si>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</si>
  <si>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</si>
  <si>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</si>
  <si>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</si>
  <si>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</si>
  <si>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</si>
  <si>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</si>
  <si>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</si>
  <si>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</si>
  <si>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</si>
  <si>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</si>
  <si>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</si>
  <si>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</si>
  <si>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</si>
  <si>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</si>
  <si>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</si>
  <si>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</si>
  <si>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</si>
  <si>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</si>
  <si>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</si>
  <si>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</si>
  <si>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</si>
  <si>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</si>
  <si>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</si>
  <si>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</si>
  <si>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</si>
  <si>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</si>
  <si>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</si>
  <si>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</si>
  <si>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</si>
  <si>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</si>
  <si>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</si>
  <si>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</si>
  <si>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</si>
  <si>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Teachers</t>
  </si>
  <si>
    <t>Aides</t>
  </si>
  <si>
    <t>Evergreen (Clark)</t>
  </si>
  <si>
    <t>Tukwila</t>
  </si>
  <si>
    <t>West Valley (Spo)</t>
  </si>
  <si>
    <t>Evergreen (Ste)</t>
  </si>
  <si>
    <t>Columbia (Ste)</t>
  </si>
  <si>
    <t>Columbia (Wal)</t>
  </si>
  <si>
    <t>East Valley (Yak)</t>
  </si>
  <si>
    <t>West Valley (Yak)</t>
  </si>
  <si>
    <t>Stanwood-Camano</t>
  </si>
  <si>
    <t>Lamont</t>
  </si>
  <si>
    <t>East Valley (Spo)</t>
  </si>
  <si>
    <t>Students</t>
  </si>
  <si>
    <t>Bainbridge Island</t>
  </si>
  <si>
    <t>Reardan-Edwall</t>
  </si>
  <si>
    <t>Naselle Grays R.</t>
  </si>
  <si>
    <t>St. John</t>
  </si>
  <si>
    <t>District Name</t>
  </si>
  <si>
    <t>Lake Quinault</t>
  </si>
  <si>
    <t>Aide</t>
  </si>
  <si>
    <t>Assignment PP-27-910 (Table 29)</t>
  </si>
  <si>
    <t>Certificated Teacher</t>
  </si>
  <si>
    <t>Classified Instructional Assistant</t>
  </si>
  <si>
    <t>Teacher</t>
  </si>
  <si>
    <t>(Report 1251)</t>
  </si>
  <si>
    <t>per</t>
  </si>
  <si>
    <t>per 1000</t>
  </si>
  <si>
    <t>17903</t>
  </si>
  <si>
    <t>Muckleshoot Tribal</t>
  </si>
  <si>
    <t>Suquamish Tribal</t>
  </si>
  <si>
    <t>Lummi Tribal</t>
  </si>
  <si>
    <t>Table 46: Ratio of Students to Classroom Staff</t>
  </si>
  <si>
    <t>17902</t>
  </si>
  <si>
    <t>Summit Sierra</t>
  </si>
  <si>
    <t>17908</t>
  </si>
  <si>
    <t>Rainier Prep</t>
  </si>
  <si>
    <t>27905</t>
  </si>
  <si>
    <t>Summit Olympus</t>
  </si>
  <si>
    <t>32901</t>
  </si>
  <si>
    <t>Spokane Int'l Acad</t>
  </si>
  <si>
    <t>32907</t>
  </si>
  <si>
    <t>PRIDE Prep</t>
  </si>
  <si>
    <t>05903</t>
  </si>
  <si>
    <t>Summit Atlas</t>
  </si>
  <si>
    <t>Quileute Tribal</t>
  </si>
  <si>
    <t>Chief Leschi Tribal</t>
  </si>
  <si>
    <t>Wa He Lut Tribal</t>
  </si>
  <si>
    <t>Willow</t>
  </si>
  <si>
    <t>Yakama Nation</t>
  </si>
  <si>
    <t>Duty Roots 31–34 (Table 19)</t>
  </si>
  <si>
    <t>17905</t>
  </si>
  <si>
    <t>17910</t>
  </si>
  <si>
    <t>Rainier Valley LA</t>
  </si>
  <si>
    <t>17911</t>
  </si>
  <si>
    <t>Impact Puget Sound</t>
  </si>
  <si>
    <t>17916</t>
  </si>
  <si>
    <t>Impact Salish Sea</t>
  </si>
  <si>
    <t>18901</t>
  </si>
  <si>
    <t>Catalyst Bremerton</t>
  </si>
  <si>
    <t>27901</t>
  </si>
  <si>
    <t>32903</t>
  </si>
  <si>
    <t>Lumen Charter</t>
  </si>
  <si>
    <t>34901</t>
  </si>
  <si>
    <t>36901</t>
  </si>
  <si>
    <t>39901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</si>
</sst>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0000"/>
  </numFmts>
  <fonts count="4" x14ac:knownFonts="1">
    <font>
      <sz val="10"/>
      <name val="Arial"/>
    </font>
    <font>
      <sz val="10"/>
      <name val="Arial"/>
      <family val="2"/>
    </font>
    <font>
      <sz val="11"/>
      <name val="Segoe UI"/>
      <family val="2"/>
    </font>
    <font>
      <sz val="11"/>
      <color indexed="8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2" fillId="0" borderId="0" xfId="0" applyNumberFormat="1" applyFont="1" applyAlignment="1">
      <alignment horizontal="left"/>
    </xf>
    <xf numFmtId="0" fontId="2" fillId="0" borderId="0" xfId="0" applyFont="1"/>
    <xf numFmtId="41" fontId="2" fillId="0" borderId="0" xfId="1" applyNumberFormat="1" applyFont="1"/>
    <xf numFmtId="43" fontId="2" fillId="0" borderId="0" xfId="1" applyNumberFormat="1" applyFont="1"/>
    <xf numFmtId="43" fontId="2" fillId="0" borderId="0" xfId="0" applyNumberFormat="1" applyFont="1"/>
    <xf numFmtId="43" fontId="2" fillId="0" borderId="0" xfId="1" applyNumberFormat="1" applyFont="1" applyAlignment="1">
      <alignment horizontal="center"/>
    </xf>
    <xf numFmtId="41" fontId="2" fillId="0" borderId="5" xfId="1" applyNumberFormat="1" applyFont="1" applyBorder="1" applyAlignment="1">
      <alignment horizontal="center"/>
    </xf>
    <xf numFmtId="43" fontId="2" fillId="0" borderId="0" xfId="1" applyFont="1" applyFill="1" applyBorder="1" applyAlignment="1">
      <alignment horizontal="centerContinuous"/>
    </xf>
    <xf numFmtId="43" fontId="2" fillId="0" borderId="0" xfId="1" applyFont="1" applyFill="1" applyAlignment="1">
      <alignment horizontal="centerContinuous"/>
    </xf>
    <xf numFmtId="43" fontId="2" fillId="0" borderId="3" xfId="1" applyFont="1" applyFill="1" applyBorder="1" applyAlignment="1">
      <alignment horizontal="centerContinuous"/>
    </xf>
    <xf numFmtId="164" fontId="2" fillId="0" borderId="0" xfId="0" applyNumberFormat="1" applyFont="1" applyBorder="1" applyAlignment="1">
      <alignment horizontal="left"/>
    </xf>
    <xf numFmtId="43" fontId="2" fillId="0" borderId="0" xfId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5" xfId="1" applyNumberFormat="1" applyFont="1" applyBorder="1" applyAlignment="1">
      <alignment horizontal="center"/>
    </xf>
    <xf numFmtId="0" fontId="2" fillId="0" borderId="1" xfId="0" applyFont="1" applyBorder="1"/>
    <xf numFmtId="41" fontId="2" fillId="0" borderId="4" xfId="1" applyNumberFormat="1" applyFont="1" applyBorder="1"/>
    <xf numFmtId="43" fontId="2" fillId="0" borderId="4" xfId="1" applyNumberFormat="1" applyFont="1" applyBorder="1" applyAlignment="1">
      <alignment horizontal="right"/>
    </xf>
    <xf numFmtId="43" fontId="2" fillId="0" borderId="4" xfId="0" applyNumberFormat="1" applyFont="1" applyBorder="1"/>
    <xf numFmtId="43" fontId="2" fillId="0" borderId="2" xfId="1" applyNumberFormat="1" applyFont="1" applyBorder="1" applyAlignment="1">
      <alignment horizontal="right"/>
    </xf>
    <xf numFmtId="43" fontId="2" fillId="0" borderId="2" xfId="0" applyNumberFormat="1" applyFont="1" applyBorder="1"/>
    <xf numFmtId="41" fontId="2" fillId="0" borderId="5" xfId="1" applyNumberFormat="1" applyFont="1" applyBorder="1"/>
    <xf numFmtId="43" fontId="2" fillId="0" borderId="5" xfId="1" applyNumberFormat="1" applyFont="1" applyBorder="1"/>
    <xf numFmtId="43" fontId="2" fillId="0" borderId="5" xfId="0" applyNumberFormat="1" applyFont="1" applyBorder="1"/>
    <xf numFmtId="43" fontId="2" fillId="0" borderId="3" xfId="1" applyNumberFormat="1" applyFont="1" applyBorder="1" applyAlignment="1">
      <alignment horizontal="center"/>
    </xf>
    <xf numFmtId="43" fontId="2" fillId="0" borderId="3" xfId="0" applyNumberFormat="1" applyFont="1" applyBorder="1"/>
    <xf numFmtId="43" fontId="3" fillId="0" borderId="5" xfId="0" applyNumberFormat="1" applyFont="1" applyFill="1" applyBorder="1" applyAlignment="1">
      <alignment horizontal="right"/>
    </xf>
    <xf numFmtId="43" fontId="2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3"/>
  <sheetViews>
    <sheetView showZeros="0" tabSelected="1" workbookViewId="0">
      <pane ySplit="9" topLeftCell="A10" activePane="bottomLeft" state="frozen"/>
      <selection pane="bottomLeft" activeCell="A2" sqref="A2"/>
    </sheetView>
  </sheetViews>
  <sheetFormatPr defaultRowHeight="16.5" x14ac:dyDescent="0.3"/>
  <cols>
    <col min="1" max="1" width="6.7109375" style="1" customWidth="1"/>
    <col min="2" max="2" width="19.7109375" style="2" customWidth="1"/>
    <col min="3" max="3" width="13.28515625" style="3" customWidth="1"/>
    <col min="4" max="4" width="11.28515625" style="4" bestFit="1" customWidth="1"/>
    <col min="5" max="5" width="9.28515625" style="5" customWidth="1"/>
    <col min="6" max="6" width="10.28515625" style="5" customWidth="1"/>
    <col min="7" max="7" width="11.28515625" style="6" bestFit="1" customWidth="1"/>
    <col min="8" max="8" width="9.28515625" style="5" customWidth="1"/>
    <col min="9" max="9" width="10.28515625" style="5" customWidth="1"/>
    <col min="10" max="16384" width="9.140625" style="2"/>
  </cols>
  <sheetData>
    <row r="1" spans="1:9" x14ac:dyDescent="0.3">
      <c r="A1" s="1" t="s">
        <v>361</v>
      </c>
    </row>
    <row r="3" spans="1:9" x14ac:dyDescent="0.3">
      <c r="C3" s="7"/>
      <c r="D3" s="8" t="s">
        <v>351</v>
      </c>
      <c r="E3" s="9"/>
      <c r="F3" s="10"/>
      <c r="G3" s="8" t="s">
        <v>352</v>
      </c>
      <c r="H3" s="9"/>
      <c r="I3" s="10"/>
    </row>
    <row r="4" spans="1:9" x14ac:dyDescent="0.3">
      <c r="C4" s="7"/>
      <c r="D4" s="8" t="s">
        <v>379</v>
      </c>
      <c r="E4" s="9"/>
      <c r="F4" s="10"/>
      <c r="G4" s="8" t="s">
        <v>350</v>
      </c>
      <c r="H4" s="9"/>
      <c r="I4" s="10"/>
    </row>
    <row r="5" spans="1:9" x14ac:dyDescent="0.3">
      <c r="A5" s="11"/>
      <c r="C5" s="7" t="s">
        <v>280</v>
      </c>
      <c r="D5" s="12"/>
      <c r="E5" s="13" t="s">
        <v>342</v>
      </c>
      <c r="F5" s="14" t="s">
        <v>329</v>
      </c>
      <c r="G5" s="12"/>
      <c r="H5" s="13" t="s">
        <v>342</v>
      </c>
      <c r="I5" s="14" t="s">
        <v>330</v>
      </c>
    </row>
    <row r="6" spans="1:9" x14ac:dyDescent="0.3">
      <c r="A6" s="11" t="s">
        <v>347</v>
      </c>
      <c r="C6" s="7" t="s">
        <v>342</v>
      </c>
      <c r="D6" s="12"/>
      <c r="E6" s="13" t="s">
        <v>355</v>
      </c>
      <c r="F6" s="14" t="s">
        <v>356</v>
      </c>
      <c r="G6" s="12"/>
      <c r="H6" s="13" t="s">
        <v>355</v>
      </c>
      <c r="I6" s="14" t="s">
        <v>356</v>
      </c>
    </row>
    <row r="7" spans="1:9" x14ac:dyDescent="0.3">
      <c r="C7" s="7" t="s">
        <v>354</v>
      </c>
      <c r="D7" s="15" t="s">
        <v>329</v>
      </c>
      <c r="E7" s="15" t="s">
        <v>353</v>
      </c>
      <c r="F7" s="15" t="s">
        <v>342</v>
      </c>
      <c r="G7" s="15" t="s">
        <v>330</v>
      </c>
      <c r="H7" s="15" t="s">
        <v>349</v>
      </c>
      <c r="I7" s="15" t="s">
        <v>342</v>
      </c>
    </row>
    <row r="8" spans="1:9" x14ac:dyDescent="0.3">
      <c r="B8" s="16" t="s">
        <v>279</v>
      </c>
      <c r="C8" s="17">
        <f>SUM(C10:C323)</f>
        <v>1036808.5639</v>
      </c>
      <c r="D8" s="18">
        <f>SUM(D10:D323)</f>
        <v>62479.7</v>
      </c>
      <c r="E8" s="19">
        <f>+C8/D8</f>
        <v>16.594326859764053</v>
      </c>
      <c r="F8" s="19">
        <f>+D8/C8*1000</f>
        <v>60.261558570639046</v>
      </c>
      <c r="G8" s="20">
        <f>SUM(G10:G323)</f>
        <v>12377.660000000003</v>
      </c>
      <c r="H8" s="21">
        <f>+C8/G8</f>
        <v>83.764505076080582</v>
      </c>
      <c r="I8" s="21">
        <f>+G8/C8*1000</f>
        <v>11.938230866304677</v>
      </c>
    </row>
    <row r="9" spans="1:9" x14ac:dyDescent="0.3">
      <c r="C9" s="22"/>
      <c r="D9" s="23"/>
      <c r="E9" s="24"/>
      <c r="F9" s="24"/>
      <c r="G9" s="25"/>
      <c r="H9" s="26"/>
      <c r="I9" s="26"/>
    </row>
    <row r="10" spans="1:9" x14ac:dyDescent="0.3">
      <c r="A10" s="1" t="s">
        <v>281</v>
      </c>
      <c r="B10" s="2" t="s">
        <v>0</v>
      </c>
      <c r="C10" s="22">
        <v>60.9</v>
      </c>
      <c r="D10" s="27">
        <v>11</v>
      </c>
      <c r="E10" s="24">
        <f>IF(D10=0,0,C10/D10)</f>
        <v>5.5363636363636362</v>
      </c>
      <c r="F10" s="24">
        <f>+D10/C10*1000</f>
        <v>180.623973727422</v>
      </c>
      <c r="G10" s="27">
        <v>0.94</v>
      </c>
      <c r="H10" s="26">
        <f>IF(G10=0,0,+C10/G10)</f>
        <v>64.787234042553195</v>
      </c>
      <c r="I10" s="26">
        <f>+G10/C10*1000</f>
        <v>15.435139573070607</v>
      </c>
    </row>
    <row r="11" spans="1:9" x14ac:dyDescent="0.3">
      <c r="A11" s="1" t="s">
        <v>282</v>
      </c>
      <c r="B11" s="2" t="s">
        <v>1</v>
      </c>
      <c r="C11" s="22">
        <v>16.399999999999999</v>
      </c>
      <c r="D11" s="27">
        <v>2</v>
      </c>
      <c r="E11" s="24">
        <f t="shared" ref="E11:E74" si="0">IF(D11=0,0,C11/D11)</f>
        <v>8.1999999999999993</v>
      </c>
      <c r="F11" s="24">
        <f t="shared" ref="F11:F74" si="1">+D11/C11*1000</f>
        <v>121.95121951219514</v>
      </c>
      <c r="G11" s="27"/>
      <c r="H11" s="26">
        <f t="shared" ref="H11:H74" si="2">IF(G11=0,0,+C11/G11)</f>
        <v>0</v>
      </c>
      <c r="I11" s="26">
        <f t="shared" ref="I11:I74" si="3">+G11/C11*1000</f>
        <v>0</v>
      </c>
    </row>
    <row r="12" spans="1:9" x14ac:dyDescent="0.3">
      <c r="A12" s="1" t="s">
        <v>283</v>
      </c>
      <c r="B12" s="2" t="s">
        <v>2</v>
      </c>
      <c r="C12" s="22">
        <v>4443.8460000000005</v>
      </c>
      <c r="D12" s="27">
        <v>256.60000000000002</v>
      </c>
      <c r="E12" s="24">
        <f t="shared" si="0"/>
        <v>17.318183943881529</v>
      </c>
      <c r="F12" s="24">
        <f t="shared" si="1"/>
        <v>57.74277506466246</v>
      </c>
      <c r="G12" s="27">
        <v>66.739999999999995</v>
      </c>
      <c r="H12" s="26">
        <f t="shared" si="2"/>
        <v>66.58444710818101</v>
      </c>
      <c r="I12" s="26">
        <f t="shared" si="3"/>
        <v>15.018522244020154</v>
      </c>
    </row>
    <row r="13" spans="1:9" x14ac:dyDescent="0.3">
      <c r="A13" s="1" t="s">
        <v>284</v>
      </c>
      <c r="B13" s="2" t="s">
        <v>3</v>
      </c>
      <c r="C13" s="22">
        <v>196.43599999999998</v>
      </c>
      <c r="D13" s="27">
        <v>18.600000000000001</v>
      </c>
      <c r="E13" s="24">
        <f t="shared" si="0"/>
        <v>10.561075268817202</v>
      </c>
      <c r="F13" s="24">
        <f t="shared" si="1"/>
        <v>94.687328188315803</v>
      </c>
      <c r="G13" s="27">
        <v>3.98</v>
      </c>
      <c r="H13" s="26">
        <f t="shared" si="2"/>
        <v>49.355778894472358</v>
      </c>
      <c r="I13" s="26">
        <f t="shared" si="3"/>
        <v>20.261051945671877</v>
      </c>
    </row>
    <row r="14" spans="1:9" x14ac:dyDescent="0.3">
      <c r="A14" s="1" t="s">
        <v>285</v>
      </c>
      <c r="B14" s="2" t="s">
        <v>4</v>
      </c>
      <c r="C14" s="22">
        <v>321.33299999999997</v>
      </c>
      <c r="D14" s="27">
        <v>23.5</v>
      </c>
      <c r="E14" s="24">
        <f t="shared" si="0"/>
        <v>13.673744680851062</v>
      </c>
      <c r="F14" s="24">
        <f t="shared" si="1"/>
        <v>73.132855946946009</v>
      </c>
      <c r="G14" s="27">
        <v>5.65</v>
      </c>
      <c r="H14" s="26">
        <f t="shared" si="2"/>
        <v>56.873097345132734</v>
      </c>
      <c r="I14" s="26">
        <f t="shared" si="3"/>
        <v>17.583005791499787</v>
      </c>
    </row>
    <row r="15" spans="1:9" x14ac:dyDescent="0.3">
      <c r="A15" s="1" t="s">
        <v>286</v>
      </c>
      <c r="B15" s="2" t="s">
        <v>5</v>
      </c>
      <c r="C15" s="22">
        <v>2446.2240000000002</v>
      </c>
      <c r="D15" s="27">
        <v>136.33000000000001</v>
      </c>
      <c r="E15" s="24">
        <f t="shared" si="0"/>
        <v>17.943402039169662</v>
      </c>
      <c r="F15" s="24">
        <f t="shared" si="1"/>
        <v>55.730791620064231</v>
      </c>
      <c r="G15" s="27">
        <v>34.26</v>
      </c>
      <c r="H15" s="26">
        <f t="shared" si="2"/>
        <v>71.401751313485121</v>
      </c>
      <c r="I15" s="26">
        <f t="shared" si="3"/>
        <v>14.005258717108488</v>
      </c>
    </row>
    <row r="16" spans="1:9" x14ac:dyDescent="0.3">
      <c r="A16" s="1" t="s">
        <v>287</v>
      </c>
      <c r="B16" s="2" t="s">
        <v>6</v>
      </c>
      <c r="C16" s="22">
        <v>603.3900000000001</v>
      </c>
      <c r="D16" s="27">
        <v>39.6</v>
      </c>
      <c r="E16" s="24">
        <f t="shared" si="0"/>
        <v>15.237121212121215</v>
      </c>
      <c r="F16" s="24">
        <f t="shared" si="1"/>
        <v>65.629195047978911</v>
      </c>
      <c r="G16" s="27">
        <v>9.5399999999999991</v>
      </c>
      <c r="H16" s="26">
        <f t="shared" si="2"/>
        <v>63.248427672955991</v>
      </c>
      <c r="I16" s="26">
        <f t="shared" si="3"/>
        <v>15.810669716104009</v>
      </c>
    </row>
    <row r="17" spans="1:9" x14ac:dyDescent="0.3">
      <c r="A17" s="1" t="s">
        <v>288</v>
      </c>
      <c r="B17" s="2" t="s">
        <v>7</v>
      </c>
      <c r="C17" s="22">
        <v>17820.954299999994</v>
      </c>
      <c r="D17" s="27">
        <v>1056.95</v>
      </c>
      <c r="E17" s="24">
        <f t="shared" si="0"/>
        <v>16.860735417947861</v>
      </c>
      <c r="F17" s="24">
        <f t="shared" si="1"/>
        <v>59.309393998053203</v>
      </c>
      <c r="G17" s="27">
        <v>256.45999999999998</v>
      </c>
      <c r="H17" s="26">
        <f t="shared" si="2"/>
        <v>69.488241051236045</v>
      </c>
      <c r="I17" s="26">
        <f t="shared" si="3"/>
        <v>14.390924059549386</v>
      </c>
    </row>
    <row r="18" spans="1:9" x14ac:dyDescent="0.3">
      <c r="A18" s="1" t="s">
        <v>289</v>
      </c>
      <c r="B18" s="2" t="s">
        <v>8</v>
      </c>
      <c r="C18" s="22">
        <v>137.69999999999999</v>
      </c>
      <c r="D18" s="27">
        <v>9.8800000000000008</v>
      </c>
      <c r="E18" s="24">
        <f t="shared" si="0"/>
        <v>13.937246963562751</v>
      </c>
      <c r="F18" s="24">
        <f t="shared" si="1"/>
        <v>71.750181554103136</v>
      </c>
      <c r="G18" s="27">
        <v>1.65</v>
      </c>
      <c r="H18" s="26">
        <f t="shared" si="2"/>
        <v>83.454545454545453</v>
      </c>
      <c r="I18" s="26">
        <f t="shared" si="3"/>
        <v>11.982570806100217</v>
      </c>
    </row>
    <row r="19" spans="1:9" x14ac:dyDescent="0.3">
      <c r="A19" s="1" t="s">
        <v>290</v>
      </c>
      <c r="B19" s="2" t="s">
        <v>9</v>
      </c>
      <c r="C19" s="22">
        <v>1326.3139999999999</v>
      </c>
      <c r="D19" s="27">
        <v>77.760000000000005</v>
      </c>
      <c r="E19" s="24">
        <f t="shared" si="0"/>
        <v>17.056507201646088</v>
      </c>
      <c r="F19" s="24">
        <f t="shared" si="1"/>
        <v>58.628650530718978</v>
      </c>
      <c r="G19" s="27">
        <v>16.309999999999999</v>
      </c>
      <c r="H19" s="26">
        <f t="shared" si="2"/>
        <v>81.319068056407104</v>
      </c>
      <c r="I19" s="26">
        <f t="shared" si="3"/>
        <v>12.297238813734907</v>
      </c>
    </row>
    <row r="20" spans="1:9" x14ac:dyDescent="0.3">
      <c r="A20" s="1" t="s">
        <v>291</v>
      </c>
      <c r="B20" s="2" t="s">
        <v>10</v>
      </c>
      <c r="C20" s="22">
        <v>863.60799999999995</v>
      </c>
      <c r="D20" s="27">
        <v>50.6</v>
      </c>
      <c r="E20" s="24">
        <f t="shared" si="0"/>
        <v>17.067351778656125</v>
      </c>
      <c r="F20" s="24">
        <f t="shared" si="1"/>
        <v>58.591397949069496</v>
      </c>
      <c r="G20" s="27">
        <v>12.67</v>
      </c>
      <c r="H20" s="26">
        <f t="shared" si="2"/>
        <v>68.161641673243878</v>
      </c>
      <c r="I20" s="26">
        <f t="shared" si="3"/>
        <v>14.67100814258321</v>
      </c>
    </row>
    <row r="21" spans="1:9" x14ac:dyDescent="0.3">
      <c r="A21" s="1" t="s">
        <v>292</v>
      </c>
      <c r="B21" s="2" t="s">
        <v>11</v>
      </c>
      <c r="C21" s="22">
        <v>2449.6639999999998</v>
      </c>
      <c r="D21" s="27">
        <v>138.29</v>
      </c>
      <c r="E21" s="24">
        <f t="shared" si="0"/>
        <v>17.713963410224888</v>
      </c>
      <c r="F21" s="24">
        <f t="shared" si="1"/>
        <v>56.452640035531402</v>
      </c>
      <c r="G21" s="27">
        <v>9.75</v>
      </c>
      <c r="H21" s="26">
        <f t="shared" si="2"/>
        <v>251.24758974358971</v>
      </c>
      <c r="I21" s="26">
        <f t="shared" si="3"/>
        <v>3.9801376841885259</v>
      </c>
    </row>
    <row r="22" spans="1:9" x14ac:dyDescent="0.3">
      <c r="A22" s="1" t="s">
        <v>293</v>
      </c>
      <c r="B22" s="2" t="s">
        <v>12</v>
      </c>
      <c r="C22" s="22">
        <v>12883.764999999998</v>
      </c>
      <c r="D22" s="27">
        <v>725.3</v>
      </c>
      <c r="E22" s="24">
        <f t="shared" si="0"/>
        <v>17.76335998897008</v>
      </c>
      <c r="F22" s="24">
        <f t="shared" si="1"/>
        <v>56.29565581179105</v>
      </c>
      <c r="G22" s="27">
        <v>163.71</v>
      </c>
      <c r="H22" s="26">
        <f t="shared" si="2"/>
        <v>78.6987050271822</v>
      </c>
      <c r="I22" s="26">
        <f t="shared" si="3"/>
        <v>12.706689387768252</v>
      </c>
    </row>
    <row r="23" spans="1:9" x14ac:dyDescent="0.3">
      <c r="A23" s="1" t="s">
        <v>294</v>
      </c>
      <c r="B23" s="2" t="s">
        <v>13</v>
      </c>
      <c r="C23" s="22">
        <v>611.09800000000018</v>
      </c>
      <c r="D23" s="27">
        <v>42.98</v>
      </c>
      <c r="E23" s="24">
        <f t="shared" si="0"/>
        <v>14.218194509073994</v>
      </c>
      <c r="F23" s="24">
        <f t="shared" si="1"/>
        <v>70.332418040968847</v>
      </c>
      <c r="G23" s="27">
        <v>10.23</v>
      </c>
      <c r="H23" s="26">
        <f t="shared" si="2"/>
        <v>59.735874877810375</v>
      </c>
      <c r="I23" s="26">
        <f t="shared" si="3"/>
        <v>16.740359156796451</v>
      </c>
    </row>
    <row r="24" spans="1:9" x14ac:dyDescent="0.3">
      <c r="A24" s="1" t="s">
        <v>295</v>
      </c>
      <c r="B24" s="2" t="s">
        <v>14</v>
      </c>
      <c r="C24" s="22">
        <v>8</v>
      </c>
      <c r="D24" s="27">
        <v>1</v>
      </c>
      <c r="E24" s="24">
        <f t="shared" si="0"/>
        <v>8</v>
      </c>
      <c r="F24" s="24">
        <f t="shared" si="1"/>
        <v>125</v>
      </c>
      <c r="G24" s="26"/>
      <c r="H24" s="26">
        <f t="shared" si="2"/>
        <v>0</v>
      </c>
      <c r="I24" s="26">
        <f t="shared" si="3"/>
        <v>0</v>
      </c>
    </row>
    <row r="25" spans="1:9" x14ac:dyDescent="0.3">
      <c r="A25" s="1" t="s">
        <v>296</v>
      </c>
      <c r="B25" s="2" t="s">
        <v>15</v>
      </c>
      <c r="C25" s="22">
        <v>292.327</v>
      </c>
      <c r="D25" s="27">
        <v>22.75</v>
      </c>
      <c r="E25" s="24">
        <f t="shared" si="0"/>
        <v>12.849538461538462</v>
      </c>
      <c r="F25" s="24">
        <f t="shared" si="1"/>
        <v>77.823806901175743</v>
      </c>
      <c r="G25" s="27">
        <v>5.12</v>
      </c>
      <c r="H25" s="26">
        <f t="shared" si="2"/>
        <v>57.095117187500001</v>
      </c>
      <c r="I25" s="26">
        <f t="shared" si="3"/>
        <v>17.514632586110761</v>
      </c>
    </row>
    <row r="26" spans="1:9" x14ac:dyDescent="0.3">
      <c r="A26" s="1" t="s">
        <v>297</v>
      </c>
      <c r="B26" s="2" t="s">
        <v>16</v>
      </c>
      <c r="C26" s="22">
        <v>1248.895</v>
      </c>
      <c r="D26" s="27">
        <v>81.03</v>
      </c>
      <c r="E26" s="24">
        <f t="shared" si="0"/>
        <v>15.412748364803159</v>
      </c>
      <c r="F26" s="24">
        <f t="shared" si="1"/>
        <v>64.881355117924244</v>
      </c>
      <c r="G26" s="27">
        <v>16.829999999999998</v>
      </c>
      <c r="H26" s="26">
        <f t="shared" si="2"/>
        <v>74.206476530005943</v>
      </c>
      <c r="I26" s="26">
        <f t="shared" si="3"/>
        <v>13.475912706832839</v>
      </c>
    </row>
    <row r="27" spans="1:9" x14ac:dyDescent="0.3">
      <c r="A27" s="1" t="s">
        <v>298</v>
      </c>
      <c r="B27" s="2" t="s">
        <v>17</v>
      </c>
      <c r="C27" s="22">
        <v>1528.0129999999999</v>
      </c>
      <c r="D27" s="27">
        <v>94.96</v>
      </c>
      <c r="E27" s="24">
        <f t="shared" si="0"/>
        <v>16.09112257792755</v>
      </c>
      <c r="F27" s="24">
        <f t="shared" si="1"/>
        <v>62.146068129001513</v>
      </c>
      <c r="G27" s="27">
        <v>19.260000000000002</v>
      </c>
      <c r="H27" s="26">
        <f t="shared" si="2"/>
        <v>79.336085150571122</v>
      </c>
      <c r="I27" s="26">
        <f t="shared" si="3"/>
        <v>12.604604803754944</v>
      </c>
    </row>
    <row r="28" spans="1:9" x14ac:dyDescent="0.3">
      <c r="A28" s="1" t="s">
        <v>299</v>
      </c>
      <c r="B28" s="2" t="s">
        <v>18</v>
      </c>
      <c r="C28" s="22">
        <v>1162.5039999999999</v>
      </c>
      <c r="D28" s="27">
        <v>79.510000000000005</v>
      </c>
      <c r="E28" s="24">
        <f t="shared" si="0"/>
        <v>14.620852722927932</v>
      </c>
      <c r="F28" s="24">
        <f t="shared" si="1"/>
        <v>68.395463585501645</v>
      </c>
      <c r="G28" s="27">
        <v>19.989999999999998</v>
      </c>
      <c r="H28" s="26">
        <f t="shared" si="2"/>
        <v>58.154277138569284</v>
      </c>
      <c r="I28" s="26">
        <f t="shared" si="3"/>
        <v>17.195639756938473</v>
      </c>
    </row>
    <row r="29" spans="1:9" x14ac:dyDescent="0.3">
      <c r="A29" s="1" t="s">
        <v>300</v>
      </c>
      <c r="B29" s="2" t="s">
        <v>19</v>
      </c>
      <c r="C29" s="22">
        <v>7034.2180000000017</v>
      </c>
      <c r="D29" s="27">
        <v>459.7</v>
      </c>
      <c r="E29" s="24">
        <f t="shared" si="0"/>
        <v>15.301757668044381</v>
      </c>
      <c r="F29" s="24">
        <f t="shared" si="1"/>
        <v>65.351969472654943</v>
      </c>
      <c r="G29" s="27">
        <v>80.680000000000007</v>
      </c>
      <c r="H29" s="26">
        <f t="shared" si="2"/>
        <v>87.186638572136843</v>
      </c>
      <c r="I29" s="26">
        <f t="shared" si="3"/>
        <v>11.469647372316295</v>
      </c>
    </row>
    <row r="30" spans="1:9" x14ac:dyDescent="0.3">
      <c r="A30" s="1" t="s">
        <v>301</v>
      </c>
      <c r="B30" s="2" t="s">
        <v>20</v>
      </c>
      <c r="C30" s="22">
        <v>3276.7290000000003</v>
      </c>
      <c r="D30" s="27">
        <v>208.38</v>
      </c>
      <c r="E30" s="24">
        <f t="shared" si="0"/>
        <v>15.724776849985604</v>
      </c>
      <c r="F30" s="24">
        <f t="shared" si="1"/>
        <v>63.593907216617538</v>
      </c>
      <c r="G30" s="27">
        <v>52.29</v>
      </c>
      <c r="H30" s="26">
        <f t="shared" si="2"/>
        <v>62.664543889845099</v>
      </c>
      <c r="I30" s="26">
        <f t="shared" si="3"/>
        <v>15.957987370942179</v>
      </c>
    </row>
    <row r="31" spans="1:9" x14ac:dyDescent="0.3">
      <c r="A31" s="1" t="s">
        <v>302</v>
      </c>
      <c r="B31" s="2" t="s">
        <v>21</v>
      </c>
      <c r="C31" s="22">
        <v>316.03999999999996</v>
      </c>
      <c r="D31" s="27">
        <v>21.21</v>
      </c>
      <c r="E31" s="24">
        <f t="shared" si="0"/>
        <v>14.900518623290898</v>
      </c>
      <c r="F31" s="24">
        <f t="shared" si="1"/>
        <v>67.111758005315792</v>
      </c>
      <c r="G31" s="27">
        <v>4.88</v>
      </c>
      <c r="H31" s="26">
        <f t="shared" si="2"/>
        <v>64.76229508196721</v>
      </c>
      <c r="I31" s="26">
        <f t="shared" si="3"/>
        <v>15.441083407163651</v>
      </c>
    </row>
    <row r="32" spans="1:9" x14ac:dyDescent="0.3">
      <c r="A32" s="1" t="s">
        <v>303</v>
      </c>
      <c r="B32" s="2" t="s">
        <v>22</v>
      </c>
      <c r="C32" s="22">
        <v>2436.61</v>
      </c>
      <c r="D32" s="27">
        <v>156.31</v>
      </c>
      <c r="E32" s="24">
        <f t="shared" si="0"/>
        <v>15.588318085855033</v>
      </c>
      <c r="F32" s="24">
        <f t="shared" si="1"/>
        <v>64.150602681594506</v>
      </c>
      <c r="G32" s="27">
        <v>31.61</v>
      </c>
      <c r="H32" s="26">
        <f t="shared" si="2"/>
        <v>77.083517874090489</v>
      </c>
      <c r="I32" s="26">
        <f t="shared" si="3"/>
        <v>12.972941915201856</v>
      </c>
    </row>
    <row r="33" spans="1:9" x14ac:dyDescent="0.3">
      <c r="A33" s="1" t="s">
        <v>304</v>
      </c>
      <c r="B33" s="2" t="s">
        <v>23</v>
      </c>
      <c r="C33" s="22">
        <v>498.51100000000008</v>
      </c>
      <c r="D33" s="27">
        <v>38.79</v>
      </c>
      <c r="E33" s="24">
        <f t="shared" si="0"/>
        <v>12.851533900489819</v>
      </c>
      <c r="F33" s="24">
        <f t="shared" si="1"/>
        <v>77.81172331202319</v>
      </c>
      <c r="G33" s="27">
        <v>9.59</v>
      </c>
      <c r="H33" s="26">
        <f t="shared" si="2"/>
        <v>51.982377476538069</v>
      </c>
      <c r="I33" s="26">
        <f t="shared" si="3"/>
        <v>19.237288645586556</v>
      </c>
    </row>
    <row r="34" spans="1:9" x14ac:dyDescent="0.3">
      <c r="A34" s="1" t="s">
        <v>305</v>
      </c>
      <c r="B34" s="2" t="s">
        <v>24</v>
      </c>
      <c r="C34" s="22">
        <v>3338.1439999999993</v>
      </c>
      <c r="D34" s="27">
        <v>71.66</v>
      </c>
      <c r="E34" s="24">
        <f t="shared" si="0"/>
        <v>46.583086798771973</v>
      </c>
      <c r="F34" s="24">
        <f t="shared" si="1"/>
        <v>21.46701879847005</v>
      </c>
      <c r="G34" s="27">
        <v>28.76</v>
      </c>
      <c r="H34" s="26">
        <f t="shared" si="2"/>
        <v>116.06898470097354</v>
      </c>
      <c r="I34" s="26">
        <f t="shared" si="3"/>
        <v>8.6155660151269711</v>
      </c>
    </row>
    <row r="35" spans="1:9" x14ac:dyDescent="0.3">
      <c r="A35" s="1" t="s">
        <v>372</v>
      </c>
      <c r="B35" s="2" t="s">
        <v>374</v>
      </c>
      <c r="C35" s="22">
        <v>129.54200000000003</v>
      </c>
      <c r="D35" s="28">
        <v>15</v>
      </c>
      <c r="E35" s="24">
        <f t="shared" si="0"/>
        <v>8.6361333333333352</v>
      </c>
      <c r="F35" s="24">
        <f t="shared" si="1"/>
        <v>115.79256148585013</v>
      </c>
      <c r="G35" s="27">
        <v>4.9000000000000004</v>
      </c>
      <c r="H35" s="26">
        <f t="shared" si="2"/>
        <v>26.437142857142863</v>
      </c>
      <c r="I35" s="26">
        <f t="shared" si="3"/>
        <v>37.825570085377706</v>
      </c>
    </row>
    <row r="36" spans="1:9" x14ac:dyDescent="0.3">
      <c r="A36" s="1" t="s">
        <v>306</v>
      </c>
      <c r="B36" s="2" t="s">
        <v>25</v>
      </c>
      <c r="C36" s="22">
        <v>21008.117000000002</v>
      </c>
      <c r="D36" s="27">
        <v>1274.29</v>
      </c>
      <c r="E36" s="24">
        <f t="shared" si="0"/>
        <v>16.486135024209563</v>
      </c>
      <c r="F36" s="24">
        <f t="shared" si="1"/>
        <v>60.657030803855477</v>
      </c>
      <c r="G36" s="27">
        <v>190.57</v>
      </c>
      <c r="H36" s="26">
        <f t="shared" si="2"/>
        <v>110.23832187647585</v>
      </c>
      <c r="I36" s="26">
        <f t="shared" si="3"/>
        <v>9.0712556484714923</v>
      </c>
    </row>
    <row r="37" spans="1:9" x14ac:dyDescent="0.3">
      <c r="A37" s="1" t="s">
        <v>307</v>
      </c>
      <c r="B37" s="2" t="s">
        <v>26</v>
      </c>
      <c r="C37" s="22">
        <v>1734.7009999999998</v>
      </c>
      <c r="D37" s="27">
        <v>104.83</v>
      </c>
      <c r="E37" s="24">
        <f t="shared" si="0"/>
        <v>16.547753505675853</v>
      </c>
      <c r="F37" s="24">
        <f t="shared" si="1"/>
        <v>60.431163641457523</v>
      </c>
      <c r="G37" s="27">
        <v>16</v>
      </c>
      <c r="H37" s="26">
        <f t="shared" si="2"/>
        <v>108.41881249999999</v>
      </c>
      <c r="I37" s="26">
        <f t="shared" si="3"/>
        <v>9.223491541193555</v>
      </c>
    </row>
    <row r="38" spans="1:9" x14ac:dyDescent="0.3">
      <c r="A38" s="1" t="s">
        <v>308</v>
      </c>
      <c r="B38" s="2" t="s">
        <v>27</v>
      </c>
      <c r="C38" s="22">
        <v>1517.6380000000001</v>
      </c>
      <c r="D38" s="27">
        <v>92.47</v>
      </c>
      <c r="E38" s="24">
        <f t="shared" si="0"/>
        <v>16.412220179517682</v>
      </c>
      <c r="F38" s="24">
        <f t="shared" si="1"/>
        <v>60.930208653183421</v>
      </c>
      <c r="G38" s="27">
        <v>14.24</v>
      </c>
      <c r="H38" s="26">
        <f t="shared" si="2"/>
        <v>106.57570224719102</v>
      </c>
      <c r="I38" s="26">
        <f t="shared" si="3"/>
        <v>9.3830017434987791</v>
      </c>
    </row>
    <row r="39" spans="1:9" x14ac:dyDescent="0.3">
      <c r="A39" s="1" t="s">
        <v>309</v>
      </c>
      <c r="B39" s="2" t="s">
        <v>28</v>
      </c>
      <c r="C39" s="22">
        <v>154.78900000000004</v>
      </c>
      <c r="D39" s="27">
        <v>10.91</v>
      </c>
      <c r="E39" s="24">
        <f t="shared" si="0"/>
        <v>14.187809349220903</v>
      </c>
      <c r="F39" s="24">
        <f t="shared" si="1"/>
        <v>70.483044660796281</v>
      </c>
      <c r="G39" s="27">
        <v>1.17</v>
      </c>
      <c r="H39" s="26">
        <f t="shared" si="2"/>
        <v>132.29829059829063</v>
      </c>
      <c r="I39" s="26">
        <f t="shared" si="3"/>
        <v>7.5586766501495557</v>
      </c>
    </row>
    <row r="40" spans="1:9" x14ac:dyDescent="0.3">
      <c r="A40" s="1" t="s">
        <v>310</v>
      </c>
      <c r="B40" s="2" t="s">
        <v>29</v>
      </c>
      <c r="C40" s="22">
        <v>2788.5679999999998</v>
      </c>
      <c r="D40" s="27">
        <v>161.22999999999999</v>
      </c>
      <c r="E40" s="24">
        <f t="shared" si="0"/>
        <v>17.295590150716368</v>
      </c>
      <c r="F40" s="24">
        <f t="shared" si="1"/>
        <v>57.818206333860246</v>
      </c>
      <c r="G40" s="27">
        <v>34.57</v>
      </c>
      <c r="H40" s="26">
        <f t="shared" si="2"/>
        <v>80.664391090540917</v>
      </c>
      <c r="I40" s="26">
        <f t="shared" si="3"/>
        <v>12.397043930791719</v>
      </c>
    </row>
    <row r="41" spans="1:9" x14ac:dyDescent="0.3">
      <c r="A41" s="1" t="s">
        <v>311</v>
      </c>
      <c r="B41" s="2" t="s">
        <v>331</v>
      </c>
      <c r="C41" s="22">
        <v>23251.188000000009</v>
      </c>
      <c r="D41" s="27">
        <v>1436.03</v>
      </c>
      <c r="E41" s="24">
        <f t="shared" si="0"/>
        <v>16.191296839202529</v>
      </c>
      <c r="F41" s="24">
        <f t="shared" si="1"/>
        <v>61.761575365525381</v>
      </c>
      <c r="G41" s="27">
        <v>250.58</v>
      </c>
      <c r="H41" s="26">
        <f t="shared" si="2"/>
        <v>92.789480405459372</v>
      </c>
      <c r="I41" s="26">
        <f t="shared" si="3"/>
        <v>10.777083734388105</v>
      </c>
    </row>
    <row r="42" spans="1:9" x14ac:dyDescent="0.3">
      <c r="A42" s="1" t="s">
        <v>312</v>
      </c>
      <c r="B42" s="2" t="s">
        <v>30</v>
      </c>
      <c r="C42" s="22">
        <v>6809.3380000000006</v>
      </c>
      <c r="D42" s="27">
        <v>409.65</v>
      </c>
      <c r="E42" s="24">
        <f t="shared" si="0"/>
        <v>16.622331258391313</v>
      </c>
      <c r="F42" s="24">
        <f t="shared" si="1"/>
        <v>60.160033177968245</v>
      </c>
      <c r="G42" s="27">
        <v>52.67</v>
      </c>
      <c r="H42" s="26">
        <f t="shared" si="2"/>
        <v>129.2830453768749</v>
      </c>
      <c r="I42" s="26">
        <f t="shared" si="3"/>
        <v>7.734966306563134</v>
      </c>
    </row>
    <row r="43" spans="1:9" x14ac:dyDescent="0.3">
      <c r="A43" s="1" t="s">
        <v>313</v>
      </c>
      <c r="B43" s="2" t="s">
        <v>31</v>
      </c>
      <c r="C43" s="22">
        <v>11352.574000000001</v>
      </c>
      <c r="D43" s="27">
        <v>708.57</v>
      </c>
      <c r="E43" s="24">
        <f t="shared" si="0"/>
        <v>16.021810124617186</v>
      </c>
      <c r="F43" s="24">
        <f t="shared" si="1"/>
        <v>62.414920175812114</v>
      </c>
      <c r="G43" s="27">
        <v>111.86</v>
      </c>
      <c r="H43" s="26">
        <f t="shared" si="2"/>
        <v>101.48912926872877</v>
      </c>
      <c r="I43" s="26">
        <f t="shared" si="3"/>
        <v>9.8532720420937139</v>
      </c>
    </row>
    <row r="44" spans="1:9" x14ac:dyDescent="0.3">
      <c r="A44" s="1" t="s">
        <v>314</v>
      </c>
      <c r="B44" s="2" t="s">
        <v>32</v>
      </c>
      <c r="C44" s="22">
        <v>3216.808</v>
      </c>
      <c r="D44" s="27">
        <v>185.5</v>
      </c>
      <c r="E44" s="24">
        <f t="shared" si="0"/>
        <v>17.341283018867923</v>
      </c>
      <c r="F44" s="24">
        <f t="shared" si="1"/>
        <v>57.665860069982415</v>
      </c>
      <c r="G44" s="27">
        <v>30.51</v>
      </c>
      <c r="H44" s="26">
        <f t="shared" si="2"/>
        <v>105.43454605047525</v>
      </c>
      <c r="I44" s="26">
        <f t="shared" si="3"/>
        <v>9.4845573624537121</v>
      </c>
    </row>
    <row r="45" spans="1:9" x14ac:dyDescent="0.3">
      <c r="A45" s="1" t="s">
        <v>315</v>
      </c>
      <c r="B45" s="2" t="s">
        <v>33</v>
      </c>
      <c r="C45" s="22">
        <v>384.89500000000004</v>
      </c>
      <c r="D45" s="27">
        <v>30</v>
      </c>
      <c r="E45" s="24">
        <f t="shared" si="0"/>
        <v>12.829833333333335</v>
      </c>
      <c r="F45" s="24">
        <f t="shared" si="1"/>
        <v>77.943335195313011</v>
      </c>
      <c r="G45" s="26">
        <v>3.49</v>
      </c>
      <c r="H45" s="26">
        <f t="shared" si="2"/>
        <v>110.28510028653295</v>
      </c>
      <c r="I45" s="26">
        <f t="shared" si="3"/>
        <v>9.0674079943880805</v>
      </c>
    </row>
    <row r="46" spans="1:9" x14ac:dyDescent="0.3">
      <c r="A46" s="1" t="s">
        <v>316</v>
      </c>
      <c r="B46" s="2" t="s">
        <v>34</v>
      </c>
      <c r="C46" s="22">
        <v>52.3</v>
      </c>
      <c r="D46" s="27">
        <v>4</v>
      </c>
      <c r="E46" s="24">
        <f t="shared" si="0"/>
        <v>13.074999999999999</v>
      </c>
      <c r="F46" s="24">
        <f t="shared" si="1"/>
        <v>76.48183556405354</v>
      </c>
      <c r="G46" s="26">
        <v>1.46</v>
      </c>
      <c r="H46" s="26">
        <f t="shared" si="2"/>
        <v>35.821917808219176</v>
      </c>
      <c r="I46" s="26">
        <f t="shared" si="3"/>
        <v>27.915869980879545</v>
      </c>
    </row>
    <row r="47" spans="1:9" x14ac:dyDescent="0.3">
      <c r="A47" s="1" t="s">
        <v>317</v>
      </c>
      <c r="B47" s="2" t="s">
        <v>35</v>
      </c>
      <c r="C47" s="22">
        <v>5993.9119999999994</v>
      </c>
      <c r="D47" s="27">
        <v>372.92</v>
      </c>
      <c r="E47" s="24">
        <f t="shared" si="0"/>
        <v>16.072916443204974</v>
      </c>
      <c r="F47" s="24">
        <f t="shared" si="1"/>
        <v>62.21646230375088</v>
      </c>
      <c r="G47" s="27">
        <v>93.03</v>
      </c>
      <c r="H47" s="26">
        <f t="shared" si="2"/>
        <v>64.42988283349456</v>
      </c>
      <c r="I47" s="26">
        <f t="shared" si="3"/>
        <v>15.520748386029025</v>
      </c>
    </row>
    <row r="48" spans="1:9" x14ac:dyDescent="0.3">
      <c r="A48" s="1" t="s">
        <v>318</v>
      </c>
      <c r="B48" s="2" t="s">
        <v>36</v>
      </c>
      <c r="C48" s="22">
        <v>629.17000000000007</v>
      </c>
      <c r="D48" s="27">
        <v>34.799999999999997</v>
      </c>
      <c r="E48" s="24">
        <f t="shared" si="0"/>
        <v>18.079597701149428</v>
      </c>
      <c r="F48" s="24">
        <f t="shared" si="1"/>
        <v>55.310965239919248</v>
      </c>
      <c r="G48" s="27">
        <v>10.050000000000001</v>
      </c>
      <c r="H48" s="26">
        <f t="shared" si="2"/>
        <v>62.603980099502493</v>
      </c>
      <c r="I48" s="26">
        <f t="shared" si="3"/>
        <v>15.973425306355992</v>
      </c>
    </row>
    <row r="49" spans="1:9" x14ac:dyDescent="0.3">
      <c r="A49" s="1" t="s">
        <v>319</v>
      </c>
      <c r="B49" s="2" t="s">
        <v>37</v>
      </c>
      <c r="C49" s="22">
        <v>1327.8920000000003</v>
      </c>
      <c r="D49" s="27">
        <v>80.12</v>
      </c>
      <c r="E49" s="24">
        <f t="shared" si="0"/>
        <v>16.573789316025962</v>
      </c>
      <c r="F49" s="24">
        <f t="shared" si="1"/>
        <v>60.336232163459073</v>
      </c>
      <c r="G49" s="27">
        <v>22.83</v>
      </c>
      <c r="H49" s="26">
        <f t="shared" si="2"/>
        <v>58.164345159877371</v>
      </c>
      <c r="I49" s="26">
        <f t="shared" si="3"/>
        <v>17.192663258758991</v>
      </c>
    </row>
    <row r="50" spans="1:9" x14ac:dyDescent="0.3">
      <c r="A50" s="1" t="s">
        <v>320</v>
      </c>
      <c r="B50" s="2" t="s">
        <v>38</v>
      </c>
      <c r="C50" s="22">
        <v>983.41599999999983</v>
      </c>
      <c r="D50" s="27">
        <v>53.68</v>
      </c>
      <c r="E50" s="24">
        <f t="shared" si="0"/>
        <v>18.319970193740684</v>
      </c>
      <c r="F50" s="24">
        <f t="shared" si="1"/>
        <v>54.585241647481844</v>
      </c>
      <c r="G50" s="27">
        <v>2.87</v>
      </c>
      <c r="H50" s="26">
        <f t="shared" si="2"/>
        <v>342.65365853658528</v>
      </c>
      <c r="I50" s="26">
        <f t="shared" si="3"/>
        <v>2.9183987244462166</v>
      </c>
    </row>
    <row r="51" spans="1:9" x14ac:dyDescent="0.3">
      <c r="A51" s="1" t="s">
        <v>321</v>
      </c>
      <c r="B51" s="2" t="s">
        <v>39</v>
      </c>
      <c r="C51" s="22">
        <v>2293.6909999999998</v>
      </c>
      <c r="D51" s="27">
        <v>132.27000000000001</v>
      </c>
      <c r="E51" s="24">
        <f t="shared" si="0"/>
        <v>17.340976789899447</v>
      </c>
      <c r="F51" s="24">
        <f t="shared" si="1"/>
        <v>57.666878406899627</v>
      </c>
      <c r="G51" s="27">
        <v>48.22</v>
      </c>
      <c r="H51" s="26">
        <f t="shared" si="2"/>
        <v>47.567212774782249</v>
      </c>
      <c r="I51" s="26">
        <f t="shared" si="3"/>
        <v>21.022884076364253</v>
      </c>
    </row>
    <row r="52" spans="1:9" x14ac:dyDescent="0.3">
      <c r="A52" s="1" t="s">
        <v>322</v>
      </c>
      <c r="B52" s="2" t="s">
        <v>40</v>
      </c>
      <c r="C52" s="22">
        <v>4644.0929999999998</v>
      </c>
      <c r="D52" s="27">
        <v>269.29000000000002</v>
      </c>
      <c r="E52" s="24">
        <f t="shared" si="0"/>
        <v>17.245694232983027</v>
      </c>
      <c r="F52" s="24">
        <f t="shared" si="1"/>
        <v>57.985488232040147</v>
      </c>
      <c r="G52" s="27">
        <v>57.37</v>
      </c>
      <c r="H52" s="26">
        <f t="shared" si="2"/>
        <v>80.949851838940219</v>
      </c>
      <c r="I52" s="26">
        <f t="shared" si="3"/>
        <v>12.353327118987496</v>
      </c>
    </row>
    <row r="53" spans="1:9" x14ac:dyDescent="0.3">
      <c r="A53" s="1" t="s">
        <v>323</v>
      </c>
      <c r="B53" s="2" t="s">
        <v>41</v>
      </c>
      <c r="C53" s="22">
        <v>154.625</v>
      </c>
      <c r="D53" s="27">
        <v>10.43</v>
      </c>
      <c r="E53" s="24">
        <f t="shared" si="0"/>
        <v>14.825023969319272</v>
      </c>
      <c r="F53" s="24">
        <f t="shared" si="1"/>
        <v>67.453516572352456</v>
      </c>
      <c r="G53" s="27">
        <v>4.8499999999999996</v>
      </c>
      <c r="H53" s="26">
        <f t="shared" si="2"/>
        <v>31.881443298969074</v>
      </c>
      <c r="I53" s="26">
        <f t="shared" si="3"/>
        <v>31.366208569118836</v>
      </c>
    </row>
    <row r="54" spans="1:9" x14ac:dyDescent="0.3">
      <c r="A54" s="1" t="s">
        <v>324</v>
      </c>
      <c r="B54" s="2" t="s">
        <v>42</v>
      </c>
      <c r="C54" s="22">
        <v>745.06600000000003</v>
      </c>
      <c r="D54" s="27">
        <v>44.1</v>
      </c>
      <c r="E54" s="24">
        <f t="shared" si="0"/>
        <v>16.894920634920634</v>
      </c>
      <c r="F54" s="24">
        <f t="shared" si="1"/>
        <v>59.189387248914862</v>
      </c>
      <c r="G54" s="27">
        <v>15.49</v>
      </c>
      <c r="H54" s="26">
        <f t="shared" si="2"/>
        <v>48.099806326662367</v>
      </c>
      <c r="I54" s="26">
        <f t="shared" si="3"/>
        <v>20.790104500809324</v>
      </c>
    </row>
    <row r="55" spans="1:9" x14ac:dyDescent="0.3">
      <c r="A55" s="1" t="s">
        <v>325</v>
      </c>
      <c r="B55" s="2" t="s">
        <v>43</v>
      </c>
      <c r="C55" s="22">
        <v>28.7</v>
      </c>
      <c r="D55" s="27">
        <v>3</v>
      </c>
      <c r="E55" s="24">
        <f t="shared" si="0"/>
        <v>9.5666666666666664</v>
      </c>
      <c r="F55" s="24">
        <f t="shared" si="1"/>
        <v>104.52961672473867</v>
      </c>
      <c r="G55" s="27"/>
      <c r="H55" s="26">
        <f t="shared" si="2"/>
        <v>0</v>
      </c>
      <c r="I55" s="26">
        <f t="shared" si="3"/>
        <v>0</v>
      </c>
    </row>
    <row r="56" spans="1:9" x14ac:dyDescent="0.3">
      <c r="A56" s="1" t="s">
        <v>326</v>
      </c>
      <c r="B56" s="2" t="s">
        <v>44</v>
      </c>
      <c r="C56" s="22">
        <v>5736.8090000000011</v>
      </c>
      <c r="D56" s="27">
        <v>344.63</v>
      </c>
      <c r="E56" s="24">
        <f t="shared" si="0"/>
        <v>16.64628442097322</v>
      </c>
      <c r="F56" s="24">
        <f t="shared" si="1"/>
        <v>60.073465928532727</v>
      </c>
      <c r="G56" s="27">
        <v>65.099999999999994</v>
      </c>
      <c r="H56" s="26">
        <f t="shared" si="2"/>
        <v>88.123026113671301</v>
      </c>
      <c r="I56" s="26">
        <f t="shared" si="3"/>
        <v>11.347771905949802</v>
      </c>
    </row>
    <row r="57" spans="1:9" x14ac:dyDescent="0.3">
      <c r="A57" s="1" t="s">
        <v>327</v>
      </c>
      <c r="B57" s="2" t="s">
        <v>45</v>
      </c>
      <c r="C57" s="22">
        <v>87.293000000000006</v>
      </c>
      <c r="D57" s="27">
        <v>12</v>
      </c>
      <c r="E57" s="24">
        <f t="shared" si="0"/>
        <v>7.2744166666666672</v>
      </c>
      <c r="F57" s="24">
        <f t="shared" si="1"/>
        <v>137.4680673135303</v>
      </c>
      <c r="G57" s="27">
        <v>1.99</v>
      </c>
      <c r="H57" s="26">
        <f t="shared" si="2"/>
        <v>43.865829145728647</v>
      </c>
      <c r="I57" s="26">
        <f t="shared" si="3"/>
        <v>22.79678782949377</v>
      </c>
    </row>
    <row r="58" spans="1:9" x14ac:dyDescent="0.3">
      <c r="A58" s="1" t="s">
        <v>328</v>
      </c>
      <c r="B58" s="2" t="s">
        <v>46</v>
      </c>
      <c r="C58" s="22">
        <v>259.12</v>
      </c>
      <c r="D58" s="27">
        <v>20.71</v>
      </c>
      <c r="E58" s="24">
        <f t="shared" si="0"/>
        <v>12.511830033800097</v>
      </c>
      <c r="F58" s="24">
        <f t="shared" si="1"/>
        <v>79.924359370175992</v>
      </c>
      <c r="G58" s="27">
        <v>1.88</v>
      </c>
      <c r="H58" s="26">
        <f t="shared" si="2"/>
        <v>137.82978723404256</v>
      </c>
      <c r="I58" s="26">
        <f t="shared" si="3"/>
        <v>7.2553257178141397</v>
      </c>
    </row>
    <row r="59" spans="1:9" x14ac:dyDescent="0.3">
      <c r="A59" s="1">
        <v>10003</v>
      </c>
      <c r="B59" s="2" t="s">
        <v>47</v>
      </c>
      <c r="C59" s="22">
        <v>36.1</v>
      </c>
      <c r="D59" s="27">
        <v>3</v>
      </c>
      <c r="E59" s="24">
        <f t="shared" si="0"/>
        <v>12.033333333333333</v>
      </c>
      <c r="F59" s="24">
        <f t="shared" si="1"/>
        <v>83.102493074792235</v>
      </c>
      <c r="G59" s="27">
        <v>1.27</v>
      </c>
      <c r="H59" s="26">
        <f t="shared" si="2"/>
        <v>28.4251968503937</v>
      </c>
      <c r="I59" s="26">
        <f t="shared" si="3"/>
        <v>35.180055401662045</v>
      </c>
    </row>
    <row r="60" spans="1:9" x14ac:dyDescent="0.3">
      <c r="A60" s="1">
        <v>10050</v>
      </c>
      <c r="B60" s="2" t="s">
        <v>48</v>
      </c>
      <c r="C60" s="22">
        <v>284.03699999999998</v>
      </c>
      <c r="D60" s="27">
        <v>18.059999999999999</v>
      </c>
      <c r="E60" s="24">
        <f t="shared" si="0"/>
        <v>15.727408637873754</v>
      </c>
      <c r="F60" s="24">
        <f t="shared" si="1"/>
        <v>63.583265560472753</v>
      </c>
      <c r="G60" s="27">
        <v>3.44</v>
      </c>
      <c r="H60" s="26">
        <f t="shared" si="2"/>
        <v>82.568895348837202</v>
      </c>
      <c r="I60" s="26">
        <f t="shared" si="3"/>
        <v>12.11109820199481</v>
      </c>
    </row>
    <row r="61" spans="1:9" x14ac:dyDescent="0.3">
      <c r="A61" s="1">
        <v>10065</v>
      </c>
      <c r="B61" s="2" t="s">
        <v>49</v>
      </c>
      <c r="C61" s="22">
        <v>43.98</v>
      </c>
      <c r="D61" s="27">
        <v>3.5</v>
      </c>
      <c r="E61" s="24">
        <f t="shared" si="0"/>
        <v>12.565714285714284</v>
      </c>
      <c r="F61" s="24">
        <f t="shared" si="1"/>
        <v>79.581628012733063</v>
      </c>
      <c r="G61" s="27">
        <v>1.17</v>
      </c>
      <c r="H61" s="26">
        <f t="shared" si="2"/>
        <v>37.589743589743591</v>
      </c>
      <c r="I61" s="26">
        <f t="shared" si="3"/>
        <v>26.603001364256482</v>
      </c>
    </row>
    <row r="62" spans="1:9" x14ac:dyDescent="0.3">
      <c r="A62" s="1">
        <v>10070</v>
      </c>
      <c r="B62" s="2" t="s">
        <v>50</v>
      </c>
      <c r="C62" s="22">
        <v>212.55899999999997</v>
      </c>
      <c r="D62" s="27">
        <v>20</v>
      </c>
      <c r="E62" s="24">
        <f t="shared" si="0"/>
        <v>10.627949999999998</v>
      </c>
      <c r="F62" s="24">
        <f t="shared" si="1"/>
        <v>94.091522824251157</v>
      </c>
      <c r="G62" s="27">
        <v>4.51</v>
      </c>
      <c r="H62" s="26">
        <f t="shared" si="2"/>
        <v>47.130598669623055</v>
      </c>
      <c r="I62" s="26">
        <f t="shared" si="3"/>
        <v>21.217638396868637</v>
      </c>
    </row>
    <row r="63" spans="1:9" x14ac:dyDescent="0.3">
      <c r="A63" s="1">
        <v>10309</v>
      </c>
      <c r="B63" s="2" t="s">
        <v>51</v>
      </c>
      <c r="C63" s="22">
        <v>363.62299999999999</v>
      </c>
      <c r="D63" s="27">
        <v>20.75</v>
      </c>
      <c r="E63" s="24">
        <f t="shared" si="0"/>
        <v>17.524000000000001</v>
      </c>
      <c r="F63" s="24">
        <f t="shared" si="1"/>
        <v>57.06459712394431</v>
      </c>
      <c r="G63" s="27">
        <v>4.03</v>
      </c>
      <c r="H63" s="26">
        <f t="shared" si="2"/>
        <v>90.229032258064507</v>
      </c>
      <c r="I63" s="26">
        <f t="shared" si="3"/>
        <v>11.08290729684316</v>
      </c>
    </row>
    <row r="64" spans="1:9" x14ac:dyDescent="0.3">
      <c r="A64" s="1">
        <v>11001</v>
      </c>
      <c r="B64" s="2" t="s">
        <v>52</v>
      </c>
      <c r="C64" s="22">
        <v>17662.624</v>
      </c>
      <c r="D64" s="27">
        <v>1053.8399999999999</v>
      </c>
      <c r="E64" s="24">
        <f t="shared" si="0"/>
        <v>16.760252030668795</v>
      </c>
      <c r="F64" s="24">
        <f t="shared" si="1"/>
        <v>59.6649739019525</v>
      </c>
      <c r="G64" s="27">
        <v>143.53</v>
      </c>
      <c r="H64" s="26">
        <f t="shared" si="2"/>
        <v>123.05876123458511</v>
      </c>
      <c r="I64" s="26">
        <f t="shared" si="3"/>
        <v>8.1261991423244933</v>
      </c>
    </row>
    <row r="65" spans="1:9" x14ac:dyDescent="0.3">
      <c r="A65" s="1">
        <v>11051</v>
      </c>
      <c r="B65" s="2" t="s">
        <v>53</v>
      </c>
      <c r="C65" s="22">
        <v>1994.3979999999999</v>
      </c>
      <c r="D65" s="27">
        <v>120.4</v>
      </c>
      <c r="E65" s="24">
        <f t="shared" si="0"/>
        <v>16.564767441860464</v>
      </c>
      <c r="F65" s="24">
        <f t="shared" si="1"/>
        <v>60.369093831822944</v>
      </c>
      <c r="G65" s="27">
        <v>37.909999999999997</v>
      </c>
      <c r="H65" s="26">
        <f t="shared" si="2"/>
        <v>52.608757583750993</v>
      </c>
      <c r="I65" s="26">
        <f t="shared" si="3"/>
        <v>19.008242086083118</v>
      </c>
    </row>
    <row r="66" spans="1:9" x14ac:dyDescent="0.3">
      <c r="A66" s="1">
        <v>11054</v>
      </c>
      <c r="B66" s="2" t="s">
        <v>54</v>
      </c>
      <c r="C66" s="22">
        <v>15.1</v>
      </c>
      <c r="D66" s="27">
        <v>2</v>
      </c>
      <c r="E66" s="24">
        <f t="shared" si="0"/>
        <v>7.55</v>
      </c>
      <c r="F66" s="24">
        <f t="shared" si="1"/>
        <v>132.45033112582783</v>
      </c>
      <c r="G66" s="26"/>
      <c r="H66" s="26">
        <f t="shared" si="2"/>
        <v>0</v>
      </c>
      <c r="I66" s="26">
        <f t="shared" si="3"/>
        <v>0</v>
      </c>
    </row>
    <row r="67" spans="1:9" x14ac:dyDescent="0.3">
      <c r="A67" s="1">
        <v>11056</v>
      </c>
      <c r="B67" s="2" t="s">
        <v>55</v>
      </c>
      <c r="C67" s="22">
        <v>38.5</v>
      </c>
      <c r="D67" s="27">
        <v>9.67</v>
      </c>
      <c r="E67" s="24">
        <f t="shared" si="0"/>
        <v>3.9813857290589452</v>
      </c>
      <c r="F67" s="24">
        <f t="shared" si="1"/>
        <v>251.16883116883116</v>
      </c>
      <c r="G67" s="27">
        <v>1.84</v>
      </c>
      <c r="H67" s="26">
        <f t="shared" si="2"/>
        <v>20.923913043478262</v>
      </c>
      <c r="I67" s="26">
        <f t="shared" si="3"/>
        <v>47.792207792207797</v>
      </c>
    </row>
    <row r="68" spans="1:9" x14ac:dyDescent="0.3">
      <c r="A68" s="1">
        <v>12110</v>
      </c>
      <c r="B68" s="2" t="s">
        <v>56</v>
      </c>
      <c r="C68" s="22">
        <v>304.88</v>
      </c>
      <c r="D68" s="27">
        <v>21.43</v>
      </c>
      <c r="E68" s="24">
        <f t="shared" si="0"/>
        <v>14.226784881007934</v>
      </c>
      <c r="F68" s="24">
        <f t="shared" si="1"/>
        <v>70.289950144319079</v>
      </c>
      <c r="G68" s="27">
        <v>7.31</v>
      </c>
      <c r="H68" s="26">
        <f t="shared" si="2"/>
        <v>41.707250341997266</v>
      </c>
      <c r="I68" s="26">
        <f t="shared" si="3"/>
        <v>23.976646549462085</v>
      </c>
    </row>
    <row r="69" spans="1:9" x14ac:dyDescent="0.3">
      <c r="A69" s="1">
        <v>13073</v>
      </c>
      <c r="B69" s="2" t="s">
        <v>57</v>
      </c>
      <c r="C69" s="22">
        <v>2393.7889999999998</v>
      </c>
      <c r="D69" s="27">
        <v>147</v>
      </c>
      <c r="E69" s="24">
        <f t="shared" si="0"/>
        <v>16.284278911564623</v>
      </c>
      <c r="F69" s="24">
        <f t="shared" si="1"/>
        <v>61.408921170579369</v>
      </c>
      <c r="G69" s="27">
        <v>45.52</v>
      </c>
      <c r="H69" s="26">
        <f t="shared" si="2"/>
        <v>52.587631810193315</v>
      </c>
      <c r="I69" s="26">
        <f t="shared" si="3"/>
        <v>19.01587817472635</v>
      </c>
    </row>
    <row r="70" spans="1:9" x14ac:dyDescent="0.3">
      <c r="A70" s="1">
        <v>13144</v>
      </c>
      <c r="B70" s="2" t="s">
        <v>58</v>
      </c>
      <c r="C70" s="22">
        <v>2977.5819999999999</v>
      </c>
      <c r="D70" s="27">
        <v>177.77</v>
      </c>
      <c r="E70" s="24">
        <f t="shared" si="0"/>
        <v>16.749631546380151</v>
      </c>
      <c r="F70" s="24">
        <f t="shared" si="1"/>
        <v>59.702805833726835</v>
      </c>
      <c r="G70" s="27">
        <v>54.42</v>
      </c>
      <c r="H70" s="26">
        <f t="shared" si="2"/>
        <v>54.714847482543178</v>
      </c>
      <c r="I70" s="26">
        <f t="shared" si="3"/>
        <v>18.276574750922059</v>
      </c>
    </row>
    <row r="71" spans="1:9" x14ac:dyDescent="0.3">
      <c r="A71" s="1">
        <v>13146</v>
      </c>
      <c r="B71" s="2" t="s">
        <v>59</v>
      </c>
      <c r="C71" s="22">
        <v>844.2890000000001</v>
      </c>
      <c r="D71" s="27">
        <v>53.6</v>
      </c>
      <c r="E71" s="24">
        <f t="shared" si="0"/>
        <v>15.751660447761196</v>
      </c>
      <c r="F71" s="24">
        <f t="shared" si="1"/>
        <v>63.485370530706895</v>
      </c>
      <c r="G71" s="27">
        <v>13.91</v>
      </c>
      <c r="H71" s="26">
        <f t="shared" si="2"/>
        <v>60.696549245147381</v>
      </c>
      <c r="I71" s="26">
        <f t="shared" si="3"/>
        <v>16.475401195562181</v>
      </c>
    </row>
    <row r="72" spans="1:9" x14ac:dyDescent="0.3">
      <c r="A72" s="1">
        <v>13151</v>
      </c>
      <c r="B72" s="2" t="s">
        <v>60</v>
      </c>
      <c r="C72" s="22">
        <v>199.48999999999998</v>
      </c>
      <c r="D72" s="27">
        <v>14.89</v>
      </c>
      <c r="E72" s="24">
        <f t="shared" si="0"/>
        <v>13.39758226997985</v>
      </c>
      <c r="F72" s="24">
        <f t="shared" si="1"/>
        <v>74.640332848764359</v>
      </c>
      <c r="G72" s="27">
        <v>3.39</v>
      </c>
      <c r="H72" s="26">
        <f t="shared" si="2"/>
        <v>58.84660766961651</v>
      </c>
      <c r="I72" s="26">
        <f t="shared" si="3"/>
        <v>16.993332999147832</v>
      </c>
    </row>
    <row r="73" spans="1:9" x14ac:dyDescent="0.3">
      <c r="A73" s="1">
        <v>13156</v>
      </c>
      <c r="B73" s="2" t="s">
        <v>61</v>
      </c>
      <c r="C73" s="22">
        <v>523.47299999999996</v>
      </c>
      <c r="D73" s="27">
        <v>35.92</v>
      </c>
      <c r="E73" s="24">
        <f t="shared" si="0"/>
        <v>14.573301781737191</v>
      </c>
      <c r="F73" s="24">
        <f t="shared" si="1"/>
        <v>68.618629805166663</v>
      </c>
      <c r="G73" s="27">
        <v>11.47</v>
      </c>
      <c r="H73" s="26">
        <f t="shared" si="2"/>
        <v>45.63844812554489</v>
      </c>
      <c r="I73" s="26">
        <f t="shared" si="3"/>
        <v>21.911349773531782</v>
      </c>
    </row>
    <row r="74" spans="1:9" x14ac:dyDescent="0.3">
      <c r="A74" s="1">
        <v>13160</v>
      </c>
      <c r="B74" s="2" t="s">
        <v>62</v>
      </c>
      <c r="C74" s="22">
        <v>1682.5540000000001</v>
      </c>
      <c r="D74" s="27">
        <v>100</v>
      </c>
      <c r="E74" s="24">
        <f t="shared" si="0"/>
        <v>16.82554</v>
      </c>
      <c r="F74" s="24">
        <f t="shared" si="1"/>
        <v>59.433456519077538</v>
      </c>
      <c r="G74" s="27">
        <v>33.619999999999997</v>
      </c>
      <c r="H74" s="26">
        <f t="shared" si="2"/>
        <v>50.046222486615115</v>
      </c>
      <c r="I74" s="26">
        <f t="shared" si="3"/>
        <v>19.981528081713865</v>
      </c>
    </row>
    <row r="75" spans="1:9" x14ac:dyDescent="0.3">
      <c r="A75" s="1">
        <v>13161</v>
      </c>
      <c r="B75" s="2" t="s">
        <v>63</v>
      </c>
      <c r="C75" s="22">
        <v>7832.222999999999</v>
      </c>
      <c r="D75" s="27">
        <v>465.23</v>
      </c>
      <c r="E75" s="24">
        <f t="shared" ref="E75:E142" si="4">IF(D75=0,0,C75/D75)</f>
        <v>16.835163252584739</v>
      </c>
      <c r="F75" s="24">
        <f t="shared" ref="F75:F142" si="5">+D75/C75*1000</f>
        <v>59.399483390603166</v>
      </c>
      <c r="G75" s="27">
        <v>84.81</v>
      </c>
      <c r="H75" s="26">
        <f t="shared" ref="H75:H142" si="6">IF(G75=0,0,+C75/G75)</f>
        <v>92.350229925716292</v>
      </c>
      <c r="I75" s="26">
        <f t="shared" ref="I75:I142" si="7">+G75/C75*1000</f>
        <v>10.828343370713526</v>
      </c>
    </row>
    <row r="76" spans="1:9" x14ac:dyDescent="0.3">
      <c r="A76" s="1">
        <v>13165</v>
      </c>
      <c r="B76" s="2" t="s">
        <v>64</v>
      </c>
      <c r="C76" s="22">
        <v>2492.1309999999999</v>
      </c>
      <c r="D76" s="27">
        <v>142.9</v>
      </c>
      <c r="E76" s="24">
        <f t="shared" si="4"/>
        <v>17.439685094471656</v>
      </c>
      <c r="F76" s="24">
        <f t="shared" si="5"/>
        <v>57.34048491030368</v>
      </c>
      <c r="G76" s="27">
        <v>33.67</v>
      </c>
      <c r="H76" s="26">
        <f t="shared" si="6"/>
        <v>74.016364716364706</v>
      </c>
      <c r="I76" s="26">
        <f t="shared" si="7"/>
        <v>13.510525730790237</v>
      </c>
    </row>
    <row r="77" spans="1:9" x14ac:dyDescent="0.3">
      <c r="A77" s="1">
        <v>13167</v>
      </c>
      <c r="B77" s="2" t="s">
        <v>65</v>
      </c>
      <c r="C77" s="22">
        <v>131.101</v>
      </c>
      <c r="D77" s="27">
        <v>14</v>
      </c>
      <c r="E77" s="24">
        <f t="shared" si="4"/>
        <v>9.364357142857143</v>
      </c>
      <c r="F77" s="24">
        <f t="shared" si="5"/>
        <v>106.78789635471888</v>
      </c>
      <c r="G77" s="27">
        <v>2.61</v>
      </c>
      <c r="H77" s="26">
        <f t="shared" si="6"/>
        <v>50.23026819923372</v>
      </c>
      <c r="I77" s="26">
        <f t="shared" si="7"/>
        <v>19.908314963272591</v>
      </c>
    </row>
    <row r="78" spans="1:9" x14ac:dyDescent="0.3">
      <c r="A78" s="1">
        <v>13301</v>
      </c>
      <c r="B78" s="2" t="s">
        <v>66</v>
      </c>
      <c r="C78" s="22">
        <v>695.86299999999994</v>
      </c>
      <c r="D78" s="27">
        <v>40.799999999999997</v>
      </c>
      <c r="E78" s="24">
        <f t="shared" si="4"/>
        <v>17.055465686274509</v>
      </c>
      <c r="F78" s="24">
        <f t="shared" si="5"/>
        <v>58.632230769562398</v>
      </c>
      <c r="G78" s="27">
        <v>19.78</v>
      </c>
      <c r="H78" s="26">
        <f t="shared" si="6"/>
        <v>35.180131445904948</v>
      </c>
      <c r="I78" s="26">
        <f t="shared" si="7"/>
        <v>28.4251354074006</v>
      </c>
    </row>
    <row r="79" spans="1:9" x14ac:dyDescent="0.3">
      <c r="A79" s="1">
        <v>14005</v>
      </c>
      <c r="B79" s="2" t="s">
        <v>67</v>
      </c>
      <c r="C79" s="22">
        <v>3034.6710000000007</v>
      </c>
      <c r="D79" s="27">
        <v>165.25</v>
      </c>
      <c r="E79" s="24">
        <f t="shared" si="4"/>
        <v>18.364121028744332</v>
      </c>
      <c r="F79" s="24">
        <f t="shared" si="5"/>
        <v>54.454008358731457</v>
      </c>
      <c r="G79" s="27">
        <v>30.81</v>
      </c>
      <c r="H79" s="26">
        <f t="shared" si="6"/>
        <v>98.496299902629048</v>
      </c>
      <c r="I79" s="26">
        <f t="shared" si="7"/>
        <v>10.152665643161974</v>
      </c>
    </row>
    <row r="80" spans="1:9" x14ac:dyDescent="0.3">
      <c r="A80" s="1">
        <v>14028</v>
      </c>
      <c r="B80" s="2" t="s">
        <v>68</v>
      </c>
      <c r="C80" s="22">
        <v>1551.116</v>
      </c>
      <c r="D80" s="27">
        <v>86.86</v>
      </c>
      <c r="E80" s="24">
        <f t="shared" si="4"/>
        <v>17.857655998157956</v>
      </c>
      <c r="F80" s="24">
        <f t="shared" si="5"/>
        <v>55.998390836017421</v>
      </c>
      <c r="G80" s="27">
        <v>8.56</v>
      </c>
      <c r="H80" s="26">
        <f t="shared" si="6"/>
        <v>181.20514018691588</v>
      </c>
      <c r="I80" s="26">
        <f t="shared" si="7"/>
        <v>5.5186072479427724</v>
      </c>
    </row>
    <row r="81" spans="1:9" x14ac:dyDescent="0.3">
      <c r="A81" s="1">
        <v>14064</v>
      </c>
      <c r="B81" s="2" t="s">
        <v>69</v>
      </c>
      <c r="C81" s="22">
        <v>722.57199999999989</v>
      </c>
      <c r="D81" s="27">
        <v>47.3</v>
      </c>
      <c r="E81" s="24">
        <f t="shared" si="4"/>
        <v>15.276363636363635</v>
      </c>
      <c r="F81" s="24">
        <f t="shared" si="5"/>
        <v>65.460604617948121</v>
      </c>
      <c r="G81" s="27">
        <v>13.76</v>
      </c>
      <c r="H81" s="26">
        <f t="shared" si="6"/>
        <v>52.512499999999996</v>
      </c>
      <c r="I81" s="26">
        <f t="shared" si="7"/>
        <v>19.043084979766725</v>
      </c>
    </row>
    <row r="82" spans="1:9" x14ac:dyDescent="0.3">
      <c r="A82" s="1">
        <v>14065</v>
      </c>
      <c r="B82" s="2" t="s">
        <v>70</v>
      </c>
      <c r="C82" s="22">
        <v>286.92400000000009</v>
      </c>
      <c r="D82" s="27">
        <v>19.350000000000001</v>
      </c>
      <c r="E82" s="24">
        <f t="shared" si="4"/>
        <v>14.828113695090442</v>
      </c>
      <c r="F82" s="24">
        <f t="shared" si="5"/>
        <v>67.439461320767847</v>
      </c>
      <c r="G82" s="27">
        <v>3.61</v>
      </c>
      <c r="H82" s="26">
        <f t="shared" si="6"/>
        <v>79.480332409972334</v>
      </c>
      <c r="I82" s="26">
        <f t="shared" si="7"/>
        <v>12.581728959585112</v>
      </c>
    </row>
    <row r="83" spans="1:9" x14ac:dyDescent="0.3">
      <c r="A83" s="1">
        <v>14066</v>
      </c>
      <c r="B83" s="2" t="s">
        <v>71</v>
      </c>
      <c r="C83" s="22">
        <v>1307.98</v>
      </c>
      <c r="D83" s="27">
        <v>80</v>
      </c>
      <c r="E83" s="24">
        <f t="shared" si="4"/>
        <v>16.34975</v>
      </c>
      <c r="F83" s="24">
        <f t="shared" si="5"/>
        <v>61.163014724995797</v>
      </c>
      <c r="G83" s="27">
        <v>21.54</v>
      </c>
      <c r="H83" s="26">
        <f t="shared" si="6"/>
        <v>60.72330547818013</v>
      </c>
      <c r="I83" s="26">
        <f t="shared" si="7"/>
        <v>16.468141714705116</v>
      </c>
    </row>
    <row r="84" spans="1:9" x14ac:dyDescent="0.3">
      <c r="A84" s="1">
        <v>14068</v>
      </c>
      <c r="B84" s="2" t="s">
        <v>72</v>
      </c>
      <c r="C84" s="22">
        <v>1452.8550000000002</v>
      </c>
      <c r="D84" s="27">
        <v>90.69</v>
      </c>
      <c r="E84" s="24">
        <f t="shared" si="4"/>
        <v>16.020013231888854</v>
      </c>
      <c r="F84" s="24">
        <f t="shared" si="5"/>
        <v>62.421920976284618</v>
      </c>
      <c r="G84" s="27">
        <v>26.67</v>
      </c>
      <c r="H84" s="26">
        <f t="shared" si="6"/>
        <v>54.475253093363335</v>
      </c>
      <c r="I84" s="26">
        <f t="shared" si="7"/>
        <v>18.356959228553432</v>
      </c>
    </row>
    <row r="85" spans="1:9" x14ac:dyDescent="0.3">
      <c r="A85" s="1">
        <v>14077</v>
      </c>
      <c r="B85" s="2" t="s">
        <v>73</v>
      </c>
      <c r="C85" s="22">
        <v>167.304</v>
      </c>
      <c r="D85" s="27">
        <v>17.940000000000001</v>
      </c>
      <c r="E85" s="24">
        <f t="shared" si="4"/>
        <v>9.3257525083612034</v>
      </c>
      <c r="F85" s="24">
        <f t="shared" si="5"/>
        <v>107.22995266102426</v>
      </c>
      <c r="G85" s="27">
        <v>4.13</v>
      </c>
      <c r="H85" s="26">
        <f t="shared" si="6"/>
        <v>40.509443099273611</v>
      </c>
      <c r="I85" s="26">
        <f t="shared" si="7"/>
        <v>24.68560225696935</v>
      </c>
    </row>
    <row r="86" spans="1:9" x14ac:dyDescent="0.3">
      <c r="A86" s="1">
        <v>14097</v>
      </c>
      <c r="B86" s="2" t="s">
        <v>348</v>
      </c>
      <c r="C86" s="22">
        <v>178.36600000000004</v>
      </c>
      <c r="D86" s="27">
        <v>13.99</v>
      </c>
      <c r="E86" s="24">
        <f t="shared" si="4"/>
        <v>12.749535382416015</v>
      </c>
      <c r="F86" s="24">
        <f t="shared" si="5"/>
        <v>78.434230739042178</v>
      </c>
      <c r="G86" s="27">
        <v>3.96</v>
      </c>
      <c r="H86" s="26">
        <f t="shared" si="6"/>
        <v>45.041919191919206</v>
      </c>
      <c r="I86" s="26">
        <f t="shared" si="7"/>
        <v>22.201540652366475</v>
      </c>
    </row>
    <row r="87" spans="1:9" x14ac:dyDescent="0.3">
      <c r="A87" s="1">
        <v>14099</v>
      </c>
      <c r="B87" s="2" t="s">
        <v>74</v>
      </c>
      <c r="C87" s="22">
        <v>162.59200000000001</v>
      </c>
      <c r="D87" s="27">
        <v>11.86</v>
      </c>
      <c r="E87" s="24">
        <f t="shared" si="4"/>
        <v>13.709274873524453</v>
      </c>
      <c r="F87" s="24">
        <f t="shared" si="5"/>
        <v>72.943318244440064</v>
      </c>
      <c r="G87" s="27">
        <v>4.33</v>
      </c>
      <c r="H87" s="26">
        <f t="shared" si="6"/>
        <v>37.55011547344111</v>
      </c>
      <c r="I87" s="26">
        <f t="shared" si="7"/>
        <v>26.631076559732332</v>
      </c>
    </row>
    <row r="88" spans="1:9" x14ac:dyDescent="0.3">
      <c r="A88" s="1">
        <v>14104</v>
      </c>
      <c r="B88" s="2" t="s">
        <v>75</v>
      </c>
      <c r="C88" s="22">
        <v>50.3</v>
      </c>
      <c r="D88" s="27">
        <v>3.43</v>
      </c>
      <c r="E88" s="24">
        <f t="shared" si="4"/>
        <v>14.66472303206997</v>
      </c>
      <c r="F88" s="24">
        <f t="shared" si="5"/>
        <v>68.190854870775354</v>
      </c>
      <c r="G88" s="27">
        <v>2.34</v>
      </c>
      <c r="H88" s="26">
        <f t="shared" si="6"/>
        <v>21.495726495726498</v>
      </c>
      <c r="I88" s="26">
        <f t="shared" si="7"/>
        <v>46.520874751491057</v>
      </c>
    </row>
    <row r="89" spans="1:9" x14ac:dyDescent="0.3">
      <c r="A89" s="1">
        <v>14117</v>
      </c>
      <c r="B89" s="2" t="s">
        <v>76</v>
      </c>
      <c r="C89" s="22">
        <v>142.47300000000001</v>
      </c>
      <c r="D89" s="27">
        <v>15.15</v>
      </c>
      <c r="E89" s="24">
        <f t="shared" si="4"/>
        <v>9.4041584158415841</v>
      </c>
      <c r="F89" s="24">
        <f t="shared" si="5"/>
        <v>106.33593733549513</v>
      </c>
      <c r="G89" s="27">
        <v>3.36</v>
      </c>
      <c r="H89" s="26">
        <f t="shared" si="6"/>
        <v>42.402678571428574</v>
      </c>
      <c r="I89" s="26">
        <f t="shared" si="7"/>
        <v>23.583415805099911</v>
      </c>
    </row>
    <row r="90" spans="1:9" x14ac:dyDescent="0.3">
      <c r="A90" s="1">
        <v>14172</v>
      </c>
      <c r="B90" s="2" t="s">
        <v>77</v>
      </c>
      <c r="C90" s="22">
        <v>575.0809999999999</v>
      </c>
      <c r="D90" s="27">
        <v>38.85</v>
      </c>
      <c r="E90" s="24">
        <f t="shared" si="4"/>
        <v>14.802599742599739</v>
      </c>
      <c r="F90" s="24">
        <f t="shared" si="5"/>
        <v>67.555700849097789</v>
      </c>
      <c r="G90" s="27">
        <v>7.04</v>
      </c>
      <c r="H90" s="26">
        <f t="shared" si="6"/>
        <v>81.687642045454538</v>
      </c>
      <c r="I90" s="26">
        <f t="shared" si="7"/>
        <v>12.241753770338441</v>
      </c>
    </row>
    <row r="91" spans="1:9" x14ac:dyDescent="0.3">
      <c r="A91" s="1">
        <v>14400</v>
      </c>
      <c r="B91" s="2" t="s">
        <v>78</v>
      </c>
      <c r="C91" s="22">
        <v>279.42699999999996</v>
      </c>
      <c r="D91" s="27">
        <v>20.36</v>
      </c>
      <c r="E91" s="24">
        <f t="shared" si="4"/>
        <v>13.724312377210214</v>
      </c>
      <c r="F91" s="24">
        <f t="shared" si="5"/>
        <v>72.863395448542917</v>
      </c>
      <c r="G91" s="27">
        <v>5.67</v>
      </c>
      <c r="H91" s="26">
        <f t="shared" si="6"/>
        <v>49.281657848324507</v>
      </c>
      <c r="I91" s="26">
        <f t="shared" si="7"/>
        <v>20.291525156838816</v>
      </c>
    </row>
    <row r="92" spans="1:9" x14ac:dyDescent="0.3">
      <c r="A92" s="1">
        <v>15201</v>
      </c>
      <c r="B92" s="2" t="s">
        <v>79</v>
      </c>
      <c r="C92" s="22">
        <v>5422.5940000000001</v>
      </c>
      <c r="D92" s="27">
        <v>332.23</v>
      </c>
      <c r="E92" s="24">
        <f t="shared" si="4"/>
        <v>16.321807181771664</v>
      </c>
      <c r="F92" s="24">
        <f t="shared" si="5"/>
        <v>61.267725372764403</v>
      </c>
      <c r="G92" s="27">
        <v>80.41</v>
      </c>
      <c r="H92" s="26">
        <f t="shared" si="6"/>
        <v>67.436811341872911</v>
      </c>
      <c r="I92" s="26">
        <f t="shared" si="7"/>
        <v>14.828696376678762</v>
      </c>
    </row>
    <row r="93" spans="1:9" x14ac:dyDescent="0.3">
      <c r="A93" s="1">
        <v>15204</v>
      </c>
      <c r="B93" s="2" t="s">
        <v>80</v>
      </c>
      <c r="C93" s="22">
        <v>965.625</v>
      </c>
      <c r="D93" s="27">
        <v>55.69</v>
      </c>
      <c r="E93" s="24">
        <f t="shared" si="4"/>
        <v>17.339288920811637</v>
      </c>
      <c r="F93" s="24">
        <f t="shared" si="5"/>
        <v>57.672491909385108</v>
      </c>
      <c r="G93" s="27">
        <v>8.91</v>
      </c>
      <c r="H93" s="26">
        <f t="shared" si="6"/>
        <v>108.37542087542087</v>
      </c>
      <c r="I93" s="26">
        <f t="shared" si="7"/>
        <v>9.2271844660194162</v>
      </c>
    </row>
    <row r="94" spans="1:9" x14ac:dyDescent="0.3">
      <c r="A94" s="1">
        <v>15206</v>
      </c>
      <c r="B94" s="2" t="s">
        <v>81</v>
      </c>
      <c r="C94" s="22">
        <v>1166.8899999999999</v>
      </c>
      <c r="D94" s="27">
        <v>67.819999999999993</v>
      </c>
      <c r="E94" s="24">
        <f t="shared" si="4"/>
        <v>17.205691536419934</v>
      </c>
      <c r="F94" s="24">
        <f t="shared" si="5"/>
        <v>58.120302684914606</v>
      </c>
      <c r="G94" s="27">
        <v>9.77</v>
      </c>
      <c r="H94" s="26">
        <f t="shared" si="6"/>
        <v>119.43602865916068</v>
      </c>
      <c r="I94" s="26">
        <f t="shared" si="7"/>
        <v>8.3726829435508066</v>
      </c>
    </row>
    <row r="95" spans="1:9" x14ac:dyDescent="0.3">
      <c r="A95" s="1">
        <v>16020</v>
      </c>
      <c r="B95" s="2" t="s">
        <v>82</v>
      </c>
      <c r="C95" s="22">
        <v>40.6</v>
      </c>
      <c r="D95" s="27">
        <v>1.89</v>
      </c>
      <c r="E95" s="24">
        <f t="shared" si="4"/>
        <v>21.481481481481485</v>
      </c>
      <c r="F95" s="24">
        <f t="shared" si="5"/>
        <v>46.551724137931032</v>
      </c>
      <c r="G95" s="27">
        <v>0.6</v>
      </c>
      <c r="H95" s="26">
        <f t="shared" si="6"/>
        <v>67.666666666666671</v>
      </c>
      <c r="I95" s="26">
        <f t="shared" si="7"/>
        <v>14.778325123152708</v>
      </c>
    </row>
    <row r="96" spans="1:9" x14ac:dyDescent="0.3">
      <c r="A96" s="1">
        <v>16046</v>
      </c>
      <c r="B96" s="2" t="s">
        <v>83</v>
      </c>
      <c r="C96" s="22">
        <v>75.900000000000006</v>
      </c>
      <c r="D96" s="27">
        <v>5.31</v>
      </c>
      <c r="E96" s="24">
        <f t="shared" si="4"/>
        <v>14.293785310734465</v>
      </c>
      <c r="F96" s="24">
        <f t="shared" si="5"/>
        <v>69.960474308300377</v>
      </c>
      <c r="G96" s="27">
        <v>1.27</v>
      </c>
      <c r="H96" s="26">
        <f t="shared" si="6"/>
        <v>59.763779527559059</v>
      </c>
      <c r="I96" s="26">
        <f t="shared" si="7"/>
        <v>16.73254281949934</v>
      </c>
    </row>
    <row r="97" spans="1:9" x14ac:dyDescent="0.3">
      <c r="A97" s="1">
        <v>16048</v>
      </c>
      <c r="B97" s="2" t="s">
        <v>84</v>
      </c>
      <c r="C97" s="22">
        <v>637.33600000000001</v>
      </c>
      <c r="D97" s="27">
        <v>26.78</v>
      </c>
      <c r="E97" s="24">
        <f t="shared" si="4"/>
        <v>23.798954443614637</v>
      </c>
      <c r="F97" s="24">
        <f t="shared" si="5"/>
        <v>42.018652641620747</v>
      </c>
      <c r="G97" s="27">
        <v>7.38</v>
      </c>
      <c r="H97" s="26">
        <f t="shared" si="6"/>
        <v>86.359891598915993</v>
      </c>
      <c r="I97" s="26">
        <f t="shared" si="7"/>
        <v>11.579449458370467</v>
      </c>
    </row>
    <row r="98" spans="1:9" x14ac:dyDescent="0.3">
      <c r="A98" s="1">
        <v>16049</v>
      </c>
      <c r="B98" s="2" t="s">
        <v>85</v>
      </c>
      <c r="C98" s="22">
        <v>692.18400000000008</v>
      </c>
      <c r="D98" s="27">
        <v>43.56</v>
      </c>
      <c r="E98" s="24">
        <f t="shared" si="4"/>
        <v>15.890358126721765</v>
      </c>
      <c r="F98" s="24">
        <f t="shared" si="5"/>
        <v>62.931243715543843</v>
      </c>
      <c r="G98" s="27">
        <v>10.16</v>
      </c>
      <c r="H98" s="26">
        <f t="shared" si="6"/>
        <v>68.128346456692924</v>
      </c>
      <c r="I98" s="26">
        <f t="shared" si="7"/>
        <v>14.678178056701686</v>
      </c>
    </row>
    <row r="99" spans="1:9" x14ac:dyDescent="0.3">
      <c r="A99" s="1">
        <v>16050</v>
      </c>
      <c r="B99" s="2" t="s">
        <v>86</v>
      </c>
      <c r="C99" s="22">
        <v>1066.0619999999999</v>
      </c>
      <c r="D99" s="27">
        <v>68.36</v>
      </c>
      <c r="E99" s="24">
        <f t="shared" si="4"/>
        <v>15.594821533060268</v>
      </c>
      <c r="F99" s="24">
        <f t="shared" si="5"/>
        <v>64.123850207586429</v>
      </c>
      <c r="G99" s="27">
        <v>15.91</v>
      </c>
      <c r="H99" s="26">
        <f t="shared" si="6"/>
        <v>67.00578252671275</v>
      </c>
      <c r="I99" s="26">
        <f t="shared" si="7"/>
        <v>14.924085090735813</v>
      </c>
    </row>
    <row r="100" spans="1:9" x14ac:dyDescent="0.3">
      <c r="A100" s="1">
        <v>17001</v>
      </c>
      <c r="B100" s="2" t="s">
        <v>87</v>
      </c>
      <c r="C100" s="22">
        <v>51308.131000000008</v>
      </c>
      <c r="D100" s="27">
        <v>3400.2</v>
      </c>
      <c r="E100" s="24">
        <f t="shared" si="4"/>
        <v>15.089739132992181</v>
      </c>
      <c r="F100" s="24">
        <f t="shared" si="5"/>
        <v>66.270197992594959</v>
      </c>
      <c r="G100" s="27">
        <v>778.31</v>
      </c>
      <c r="H100" s="26">
        <f t="shared" si="6"/>
        <v>65.922487183769974</v>
      </c>
      <c r="I100" s="26">
        <f t="shared" si="7"/>
        <v>15.169330568677308</v>
      </c>
    </row>
    <row r="101" spans="1:9" x14ac:dyDescent="0.3">
      <c r="A101" s="1">
        <v>17210</v>
      </c>
      <c r="B101" s="2" t="s">
        <v>88</v>
      </c>
      <c r="C101" s="22">
        <v>20241.938000000002</v>
      </c>
      <c r="D101" s="27">
        <v>1247.05</v>
      </c>
      <c r="E101" s="24">
        <f t="shared" si="4"/>
        <v>16.231857583898002</v>
      </c>
      <c r="F101" s="24">
        <f t="shared" si="5"/>
        <v>61.607243338063768</v>
      </c>
      <c r="G101" s="27">
        <v>208.64</v>
      </c>
      <c r="H101" s="26">
        <f t="shared" si="6"/>
        <v>97.018491180981613</v>
      </c>
      <c r="I101" s="26">
        <f t="shared" si="7"/>
        <v>10.307313459808046</v>
      </c>
    </row>
    <row r="102" spans="1:9" x14ac:dyDescent="0.3">
      <c r="A102" s="1">
        <v>17216</v>
      </c>
      <c r="B102" s="2" t="s">
        <v>89</v>
      </c>
      <c r="C102" s="22">
        <v>3896.585</v>
      </c>
      <c r="D102" s="27">
        <v>234.21</v>
      </c>
      <c r="E102" s="24">
        <f t="shared" si="4"/>
        <v>16.637141881217712</v>
      </c>
      <c r="F102" s="24">
        <f t="shared" si="5"/>
        <v>60.106477851759941</v>
      </c>
      <c r="G102" s="27">
        <v>51.57</v>
      </c>
      <c r="H102" s="26">
        <f t="shared" si="6"/>
        <v>75.559142912546051</v>
      </c>
      <c r="I102" s="26">
        <f t="shared" si="7"/>
        <v>13.234665739358952</v>
      </c>
    </row>
    <row r="103" spans="1:9" x14ac:dyDescent="0.3">
      <c r="A103" s="1">
        <v>17400</v>
      </c>
      <c r="B103" s="2" t="s">
        <v>90</v>
      </c>
      <c r="C103" s="22">
        <v>4019.1880000000006</v>
      </c>
      <c r="D103" s="27">
        <v>236.61</v>
      </c>
      <c r="E103" s="24">
        <f t="shared" si="4"/>
        <v>16.986551709564264</v>
      </c>
      <c r="F103" s="24">
        <f t="shared" si="5"/>
        <v>58.87010012967793</v>
      </c>
      <c r="G103" s="27">
        <v>39.68</v>
      </c>
      <c r="H103" s="26">
        <f t="shared" si="6"/>
        <v>101.29002016129034</v>
      </c>
      <c r="I103" s="26">
        <f t="shared" si="7"/>
        <v>9.8726409414040841</v>
      </c>
    </row>
    <row r="104" spans="1:9" x14ac:dyDescent="0.3">
      <c r="A104" s="1">
        <v>17401</v>
      </c>
      <c r="B104" s="2" t="s">
        <v>91</v>
      </c>
      <c r="C104" s="22">
        <v>17774.843000000004</v>
      </c>
      <c r="D104" s="27">
        <v>1023.75</v>
      </c>
      <c r="E104" s="24">
        <f t="shared" si="4"/>
        <v>17.36248400488401</v>
      </c>
      <c r="F104" s="24">
        <f t="shared" si="5"/>
        <v>57.595445428125565</v>
      </c>
      <c r="G104" s="27">
        <v>307.07</v>
      </c>
      <c r="H104" s="26">
        <f t="shared" si="6"/>
        <v>57.885312795128165</v>
      </c>
      <c r="I104" s="26">
        <f t="shared" si="7"/>
        <v>17.275539367633229</v>
      </c>
    </row>
    <row r="105" spans="1:9" x14ac:dyDescent="0.3">
      <c r="A105" s="1">
        <v>17402</v>
      </c>
      <c r="B105" s="2" t="s">
        <v>92</v>
      </c>
      <c r="C105" s="22">
        <v>1421.075</v>
      </c>
      <c r="D105" s="27">
        <v>80.069999999999993</v>
      </c>
      <c r="E105" s="24">
        <f t="shared" si="4"/>
        <v>17.747908080429625</v>
      </c>
      <c r="F105" s="24">
        <f t="shared" si="5"/>
        <v>56.344668648734228</v>
      </c>
      <c r="G105" s="27">
        <v>14.71</v>
      </c>
      <c r="H105" s="26">
        <f t="shared" si="6"/>
        <v>96.606050305914337</v>
      </c>
      <c r="I105" s="26">
        <f t="shared" si="7"/>
        <v>10.351318544059955</v>
      </c>
    </row>
    <row r="106" spans="1:9" x14ac:dyDescent="0.3">
      <c r="A106" s="1">
        <v>17403</v>
      </c>
      <c r="B106" s="2" t="s">
        <v>93</v>
      </c>
      <c r="C106" s="22">
        <v>14504.451999999999</v>
      </c>
      <c r="D106" s="27">
        <v>843.55</v>
      </c>
      <c r="E106" s="24">
        <f t="shared" si="4"/>
        <v>17.194537371821468</v>
      </c>
      <c r="F106" s="24">
        <f t="shared" si="5"/>
        <v>58.158005555811414</v>
      </c>
      <c r="G106" s="27">
        <v>226.71</v>
      </c>
      <c r="H106" s="26">
        <f t="shared" si="6"/>
        <v>63.977998323849846</v>
      </c>
      <c r="I106" s="26">
        <f t="shared" si="7"/>
        <v>15.630373350196201</v>
      </c>
    </row>
    <row r="107" spans="1:9" x14ac:dyDescent="0.3">
      <c r="A107" s="1">
        <v>17404</v>
      </c>
      <c r="B107" s="2" t="s">
        <v>94</v>
      </c>
      <c r="C107" s="22">
        <v>44.007999999999996</v>
      </c>
      <c r="D107" s="27">
        <v>10</v>
      </c>
      <c r="E107" s="24">
        <f t="shared" si="4"/>
        <v>4.4007999999999994</v>
      </c>
      <c r="F107" s="24">
        <f t="shared" si="5"/>
        <v>227.23141247045993</v>
      </c>
      <c r="G107" s="27">
        <v>1.88</v>
      </c>
      <c r="H107" s="26">
        <f t="shared" si="6"/>
        <v>23.408510638297873</v>
      </c>
      <c r="I107" s="26">
        <f t="shared" si="7"/>
        <v>42.719505544446463</v>
      </c>
    </row>
    <row r="108" spans="1:9" x14ac:dyDescent="0.3">
      <c r="A108" s="1">
        <v>17405</v>
      </c>
      <c r="B108" s="2" t="s">
        <v>95</v>
      </c>
      <c r="C108" s="22">
        <v>19166.770999999997</v>
      </c>
      <c r="D108" s="27">
        <v>1164.52</v>
      </c>
      <c r="E108" s="24">
        <f t="shared" si="4"/>
        <v>16.458945316525263</v>
      </c>
      <c r="F108" s="24">
        <f t="shared" si="5"/>
        <v>60.757234486706196</v>
      </c>
      <c r="G108" s="27">
        <v>224.36</v>
      </c>
      <c r="H108" s="26">
        <f t="shared" si="6"/>
        <v>85.428645926190029</v>
      </c>
      <c r="I108" s="26">
        <f t="shared" si="7"/>
        <v>11.705675410845156</v>
      </c>
    </row>
    <row r="109" spans="1:9" x14ac:dyDescent="0.3">
      <c r="A109" s="1">
        <v>17406</v>
      </c>
      <c r="B109" s="2" t="s">
        <v>332</v>
      </c>
      <c r="C109" s="22">
        <v>2595.9539999999997</v>
      </c>
      <c r="D109" s="27">
        <v>161.34</v>
      </c>
      <c r="E109" s="24">
        <f t="shared" si="4"/>
        <v>16.089959092599479</v>
      </c>
      <c r="F109" s="24">
        <f t="shared" si="5"/>
        <v>62.150561989927411</v>
      </c>
      <c r="G109" s="27">
        <v>37.58</v>
      </c>
      <c r="H109" s="26">
        <f t="shared" si="6"/>
        <v>69.078073443320918</v>
      </c>
      <c r="I109" s="26">
        <f t="shared" si="7"/>
        <v>14.476373618330681</v>
      </c>
    </row>
    <row r="110" spans="1:9" x14ac:dyDescent="0.3">
      <c r="A110" s="1">
        <v>17407</v>
      </c>
      <c r="B110" s="2" t="s">
        <v>96</v>
      </c>
      <c r="C110" s="22">
        <v>2927.6360000000004</v>
      </c>
      <c r="D110" s="27">
        <v>181.63</v>
      </c>
      <c r="E110" s="24">
        <f t="shared" si="4"/>
        <v>16.118680834663881</v>
      </c>
      <c r="F110" s="24">
        <f t="shared" si="5"/>
        <v>62.039816425265975</v>
      </c>
      <c r="G110" s="27">
        <v>24.52</v>
      </c>
      <c r="H110" s="26">
        <f t="shared" si="6"/>
        <v>119.39787928221861</v>
      </c>
      <c r="I110" s="26">
        <f t="shared" si="7"/>
        <v>8.3753581387850105</v>
      </c>
    </row>
    <row r="111" spans="1:9" x14ac:dyDescent="0.3">
      <c r="A111" s="1">
        <v>17408</v>
      </c>
      <c r="B111" s="2" t="s">
        <v>97</v>
      </c>
      <c r="C111" s="22">
        <v>16075.701999999997</v>
      </c>
      <c r="D111" s="27">
        <v>1008.3</v>
      </c>
      <c r="E111" s="24">
        <f t="shared" si="4"/>
        <v>15.943372012297925</v>
      </c>
      <c r="F111" s="24">
        <f t="shared" si="5"/>
        <v>62.721988750475731</v>
      </c>
      <c r="G111" s="27">
        <v>215.19</v>
      </c>
      <c r="H111" s="26">
        <f t="shared" si="6"/>
        <v>74.704688879594769</v>
      </c>
      <c r="I111" s="26">
        <f t="shared" si="7"/>
        <v>13.386040622051841</v>
      </c>
    </row>
    <row r="112" spans="1:9" x14ac:dyDescent="0.3">
      <c r="A112" s="1">
        <v>17409</v>
      </c>
      <c r="B112" s="2" t="s">
        <v>98</v>
      </c>
      <c r="C112" s="22">
        <v>8205.3580000000002</v>
      </c>
      <c r="D112" s="27">
        <v>462.98</v>
      </c>
      <c r="E112" s="24">
        <f t="shared" si="4"/>
        <v>17.722921076504385</v>
      </c>
      <c r="F112" s="24">
        <f t="shared" si="5"/>
        <v>56.424107272345701</v>
      </c>
      <c r="G112" s="27">
        <v>116.64</v>
      </c>
      <c r="H112" s="26">
        <f t="shared" si="6"/>
        <v>70.347719478738</v>
      </c>
      <c r="I112" s="26">
        <f t="shared" si="7"/>
        <v>14.21510188830274</v>
      </c>
    </row>
    <row r="113" spans="1:9" x14ac:dyDescent="0.3">
      <c r="A113" s="1">
        <v>17410</v>
      </c>
      <c r="B113" s="2" t="s">
        <v>99</v>
      </c>
      <c r="C113" s="22">
        <v>6583.7130000000006</v>
      </c>
      <c r="D113" s="27">
        <v>390.48</v>
      </c>
      <c r="E113" s="24">
        <f t="shared" si="4"/>
        <v>16.860563921327596</v>
      </c>
      <c r="F113" s="24">
        <f t="shared" si="5"/>
        <v>59.309997261423753</v>
      </c>
      <c r="G113" s="27">
        <v>69.59</v>
      </c>
      <c r="H113" s="26">
        <f t="shared" si="6"/>
        <v>94.607170570484271</v>
      </c>
      <c r="I113" s="26">
        <f t="shared" si="7"/>
        <v>10.570023328781192</v>
      </c>
    </row>
    <row r="114" spans="1:9" x14ac:dyDescent="0.3">
      <c r="A114" s="1">
        <v>17411</v>
      </c>
      <c r="B114" s="2" t="s">
        <v>100</v>
      </c>
      <c r="C114" s="22">
        <v>19034.072</v>
      </c>
      <c r="D114" s="27">
        <v>1120.68</v>
      </c>
      <c r="E114" s="24">
        <f t="shared" si="4"/>
        <v>16.984395188635471</v>
      </c>
      <c r="F114" s="24">
        <f t="shared" si="5"/>
        <v>58.877574908826659</v>
      </c>
      <c r="G114" s="27">
        <v>153.27000000000001</v>
      </c>
      <c r="H114" s="26">
        <f t="shared" si="6"/>
        <v>124.18654661708096</v>
      </c>
      <c r="I114" s="26">
        <f t="shared" si="7"/>
        <v>8.052402029371331</v>
      </c>
    </row>
    <row r="115" spans="1:9" x14ac:dyDescent="0.3">
      <c r="A115" s="1">
        <v>17412</v>
      </c>
      <c r="B115" s="2" t="s">
        <v>101</v>
      </c>
      <c r="C115" s="22">
        <v>9058.2380000000012</v>
      </c>
      <c r="D115" s="27">
        <v>489.1</v>
      </c>
      <c r="E115" s="24">
        <f t="shared" si="4"/>
        <v>18.520216724596199</v>
      </c>
      <c r="F115" s="24">
        <f t="shared" si="5"/>
        <v>53.995048485146881</v>
      </c>
      <c r="G115" s="27">
        <v>80.58</v>
      </c>
      <c r="H115" s="26">
        <f t="shared" si="6"/>
        <v>112.41298088855797</v>
      </c>
      <c r="I115" s="26">
        <f t="shared" si="7"/>
        <v>8.8957697954061263</v>
      </c>
    </row>
    <row r="116" spans="1:9" x14ac:dyDescent="0.3">
      <c r="A116" s="1">
        <v>17414</v>
      </c>
      <c r="B116" s="2" t="s">
        <v>102</v>
      </c>
      <c r="C116" s="22">
        <v>29859.465999999997</v>
      </c>
      <c r="D116" s="27">
        <v>1784.46</v>
      </c>
      <c r="E116" s="24">
        <f t="shared" si="4"/>
        <v>16.733054257310332</v>
      </c>
      <c r="F116" s="24">
        <f t="shared" si="5"/>
        <v>59.761952876183393</v>
      </c>
      <c r="G116" s="27">
        <v>239.23</v>
      </c>
      <c r="H116" s="26">
        <f t="shared" si="6"/>
        <v>124.81488943694352</v>
      </c>
      <c r="I116" s="26">
        <f t="shared" si="7"/>
        <v>8.0118646462063321</v>
      </c>
    </row>
    <row r="117" spans="1:9" x14ac:dyDescent="0.3">
      <c r="A117" s="1">
        <v>17415</v>
      </c>
      <c r="B117" s="2" t="s">
        <v>103</v>
      </c>
      <c r="C117" s="22">
        <v>24356.037000000004</v>
      </c>
      <c r="D117" s="27">
        <v>1510.61</v>
      </c>
      <c r="E117" s="24">
        <f t="shared" si="4"/>
        <v>16.123312436697763</v>
      </c>
      <c r="F117" s="24">
        <f t="shared" si="5"/>
        <v>62.021994793323707</v>
      </c>
      <c r="G117" s="27">
        <v>315.86</v>
      </c>
      <c r="H117" s="26">
        <f t="shared" si="6"/>
        <v>77.110229215475215</v>
      </c>
      <c r="I117" s="26">
        <f t="shared" si="7"/>
        <v>12.968448027895505</v>
      </c>
    </row>
    <row r="118" spans="1:9" x14ac:dyDescent="0.3">
      <c r="A118" s="1">
        <v>17417</v>
      </c>
      <c r="B118" s="2" t="s">
        <v>104</v>
      </c>
      <c r="C118" s="22">
        <v>22167.571999999996</v>
      </c>
      <c r="D118" s="27">
        <v>1304.83</v>
      </c>
      <c r="E118" s="24">
        <f t="shared" si="4"/>
        <v>16.988858318708182</v>
      </c>
      <c r="F118" s="24">
        <f t="shared" si="5"/>
        <v>58.862107225816167</v>
      </c>
      <c r="G118" s="27">
        <v>292.14999999999998</v>
      </c>
      <c r="H118" s="26">
        <f t="shared" si="6"/>
        <v>75.877364367619364</v>
      </c>
      <c r="I118" s="26">
        <f t="shared" si="7"/>
        <v>13.179160983440136</v>
      </c>
    </row>
    <row r="119" spans="1:9" x14ac:dyDescent="0.3">
      <c r="A119" s="1" t="s">
        <v>362</v>
      </c>
      <c r="B119" s="2" t="s">
        <v>363</v>
      </c>
      <c r="C119" s="22">
        <v>366.04400000000004</v>
      </c>
      <c r="D119" s="27">
        <v>24</v>
      </c>
      <c r="E119" s="24">
        <f t="shared" si="4"/>
        <v>15.251833333333336</v>
      </c>
      <c r="F119" s="24">
        <f t="shared" si="5"/>
        <v>65.565888253871108</v>
      </c>
      <c r="G119" s="26"/>
      <c r="H119" s="26">
        <f t="shared" si="6"/>
        <v>0</v>
      </c>
      <c r="I119" s="26">
        <f t="shared" si="7"/>
        <v>0</v>
      </c>
    </row>
    <row r="120" spans="1:9" x14ac:dyDescent="0.3">
      <c r="A120" s="1" t="s">
        <v>357</v>
      </c>
      <c r="B120" s="2" t="s">
        <v>358</v>
      </c>
      <c r="C120" s="22">
        <v>553.27399999999989</v>
      </c>
      <c r="D120" s="27">
        <v>57</v>
      </c>
      <c r="E120" s="24">
        <f t="shared" si="4"/>
        <v>9.7065614035087702</v>
      </c>
      <c r="F120" s="24">
        <f t="shared" si="5"/>
        <v>103.02309524756272</v>
      </c>
      <c r="G120" s="26"/>
      <c r="H120" s="26">
        <f t="shared" si="6"/>
        <v>0</v>
      </c>
      <c r="I120" s="26">
        <f t="shared" si="7"/>
        <v>0</v>
      </c>
    </row>
    <row r="121" spans="1:9" x14ac:dyDescent="0.3">
      <c r="A121" s="1" t="s">
        <v>380</v>
      </c>
      <c r="B121" s="2" t="s">
        <v>373</v>
      </c>
      <c r="C121" s="22">
        <v>461.86800000000005</v>
      </c>
      <c r="D121" s="27">
        <v>29</v>
      </c>
      <c r="E121" s="24">
        <f>IF(D121=0,0,C121/D121)</f>
        <v>15.926482758620692</v>
      </c>
      <c r="F121" s="24">
        <f>+D121/C121*1000</f>
        <v>62.788502342660657</v>
      </c>
      <c r="G121" s="26"/>
      <c r="H121" s="26">
        <f>IF(G121=0,0,+C121/G121)</f>
        <v>0</v>
      </c>
      <c r="I121" s="26">
        <f>+G121/C121*1000</f>
        <v>0</v>
      </c>
    </row>
    <row r="122" spans="1:9" x14ac:dyDescent="0.3">
      <c r="A122" s="1" t="s">
        <v>364</v>
      </c>
      <c r="B122" s="2" t="s">
        <v>365</v>
      </c>
      <c r="C122" s="22">
        <v>343.7</v>
      </c>
      <c r="D122" s="27">
        <v>24.8</v>
      </c>
      <c r="E122" s="24">
        <f>IF(D122=0,0,C122/D122)</f>
        <v>13.858870967741934</v>
      </c>
      <c r="F122" s="24">
        <f>+D122/C122*1000</f>
        <v>72.15594995635729</v>
      </c>
      <c r="G122" s="26">
        <v>0.88</v>
      </c>
      <c r="H122" s="26">
        <f>IF(G122=0,0,+C122/G122)</f>
        <v>390.56818181818181</v>
      </c>
      <c r="I122" s="26">
        <f>+G122/C122*1000</f>
        <v>2.5603724178062262</v>
      </c>
    </row>
    <row r="123" spans="1:9" x14ac:dyDescent="0.3">
      <c r="A123" s="1" t="s">
        <v>381</v>
      </c>
      <c r="B123" s="2" t="s">
        <v>382</v>
      </c>
      <c r="C123" s="22">
        <v>163.30000000000001</v>
      </c>
      <c r="D123" s="27">
        <v>12.45</v>
      </c>
      <c r="E123" s="24">
        <f t="shared" si="4"/>
        <v>13.116465863453817</v>
      </c>
      <c r="F123" s="24">
        <f t="shared" si="5"/>
        <v>76.24004898958971</v>
      </c>
      <c r="G123" s="27">
        <v>1.62</v>
      </c>
      <c r="H123" s="26">
        <f t="shared" si="6"/>
        <v>100.80246913580247</v>
      </c>
      <c r="I123" s="26">
        <f t="shared" si="7"/>
        <v>9.9203919167176977</v>
      </c>
    </row>
    <row r="124" spans="1:9" x14ac:dyDescent="0.3">
      <c r="A124" s="1" t="s">
        <v>383</v>
      </c>
      <c r="B124" s="2" t="s">
        <v>384</v>
      </c>
      <c r="C124" s="22">
        <v>407.6</v>
      </c>
      <c r="D124" s="27">
        <v>26.6</v>
      </c>
      <c r="E124" s="24">
        <f t="shared" si="4"/>
        <v>15.323308270676693</v>
      </c>
      <c r="F124" s="24">
        <f t="shared" si="5"/>
        <v>65.260058881256128</v>
      </c>
      <c r="G124" s="27"/>
      <c r="H124" s="26">
        <f t="shared" si="6"/>
        <v>0</v>
      </c>
      <c r="I124" s="26">
        <f t="shared" si="7"/>
        <v>0</v>
      </c>
    </row>
    <row r="125" spans="1:9" x14ac:dyDescent="0.3">
      <c r="A125" s="1" t="s">
        <v>385</v>
      </c>
      <c r="B125" s="2" t="s">
        <v>386</v>
      </c>
      <c r="C125" s="22">
        <v>124.2</v>
      </c>
      <c r="D125" s="27">
        <v>9</v>
      </c>
      <c r="E125" s="24">
        <f t="shared" ref="E125" si="8">IF(D125=0,0,C125/D125)</f>
        <v>13.8</v>
      </c>
      <c r="F125" s="24">
        <f t="shared" ref="F125" si="9">+D125/C125*1000</f>
        <v>72.463768115942031</v>
      </c>
      <c r="G125" s="27"/>
      <c r="H125" s="26">
        <f t="shared" ref="H125" si="10">IF(G125=0,0,+C125/G125)</f>
        <v>0</v>
      </c>
      <c r="I125" s="26">
        <f t="shared" ref="I125" si="11">+G125/C125*1000</f>
        <v>0</v>
      </c>
    </row>
    <row r="126" spans="1:9" x14ac:dyDescent="0.3">
      <c r="A126" s="1">
        <v>18100</v>
      </c>
      <c r="B126" s="2" t="s">
        <v>105</v>
      </c>
      <c r="C126" s="22">
        <v>4498.1152999999995</v>
      </c>
      <c r="D126" s="27">
        <v>307.27</v>
      </c>
      <c r="E126" s="24">
        <f t="shared" si="4"/>
        <v>14.638966706805089</v>
      </c>
      <c r="F126" s="24">
        <f t="shared" si="5"/>
        <v>68.310832316815009</v>
      </c>
      <c r="G126" s="27">
        <v>55.32</v>
      </c>
      <c r="H126" s="26">
        <f t="shared" si="6"/>
        <v>81.310833333333321</v>
      </c>
      <c r="I126" s="26">
        <f t="shared" si="7"/>
        <v>12.298484211820893</v>
      </c>
    </row>
    <row r="127" spans="1:9" x14ac:dyDescent="0.3">
      <c r="A127" s="1">
        <v>18303</v>
      </c>
      <c r="B127" s="2" t="s">
        <v>343</v>
      </c>
      <c r="C127" s="22">
        <v>3471.8910000000005</v>
      </c>
      <c r="D127" s="27">
        <v>210.1</v>
      </c>
      <c r="E127" s="24">
        <f t="shared" si="4"/>
        <v>16.524945264159928</v>
      </c>
      <c r="F127" s="24">
        <f t="shared" si="5"/>
        <v>60.514572606110036</v>
      </c>
      <c r="G127" s="27">
        <v>34.090000000000003</v>
      </c>
      <c r="H127" s="26">
        <f t="shared" si="6"/>
        <v>101.84485186271634</v>
      </c>
      <c r="I127" s="26">
        <f t="shared" si="7"/>
        <v>9.8188566403726369</v>
      </c>
    </row>
    <row r="128" spans="1:9" x14ac:dyDescent="0.3">
      <c r="A128" s="1">
        <v>18400</v>
      </c>
      <c r="B128" s="2" t="s">
        <v>106</v>
      </c>
      <c r="C128" s="22">
        <v>5095.5</v>
      </c>
      <c r="D128" s="27">
        <v>295.04000000000002</v>
      </c>
      <c r="E128" s="24">
        <f t="shared" si="4"/>
        <v>17.270539587852493</v>
      </c>
      <c r="F128" s="24">
        <f t="shared" si="5"/>
        <v>57.902070454322448</v>
      </c>
      <c r="G128" s="27">
        <v>75.599999999999994</v>
      </c>
      <c r="H128" s="26">
        <f t="shared" si="6"/>
        <v>67.400793650793659</v>
      </c>
      <c r="I128" s="26">
        <f t="shared" si="7"/>
        <v>14.836620547541948</v>
      </c>
    </row>
    <row r="129" spans="1:9" x14ac:dyDescent="0.3">
      <c r="A129" s="1">
        <v>18401</v>
      </c>
      <c r="B129" s="2" t="s">
        <v>107</v>
      </c>
      <c r="C129" s="22">
        <v>10570.298000000001</v>
      </c>
      <c r="D129" s="27">
        <v>596.44000000000005</v>
      </c>
      <c r="E129" s="24">
        <f t="shared" si="4"/>
        <v>17.722315740057674</v>
      </c>
      <c r="F129" s="24">
        <f t="shared" si="5"/>
        <v>56.426034535639396</v>
      </c>
      <c r="G129" s="27">
        <v>141.65</v>
      </c>
      <c r="H129" s="26">
        <f t="shared" si="6"/>
        <v>74.622647370278855</v>
      </c>
      <c r="I129" s="26">
        <f t="shared" si="7"/>
        <v>13.400757481009522</v>
      </c>
    </row>
    <row r="130" spans="1:9" x14ac:dyDescent="0.3">
      <c r="A130" s="1">
        <v>18402</v>
      </c>
      <c r="B130" s="2" t="s">
        <v>108</v>
      </c>
      <c r="C130" s="22">
        <v>9612.6950000000015</v>
      </c>
      <c r="D130" s="27">
        <v>563.49</v>
      </c>
      <c r="E130" s="24">
        <f t="shared" si="4"/>
        <v>17.059211343590839</v>
      </c>
      <c r="F130" s="24">
        <f t="shared" si="5"/>
        <v>58.619357006541861</v>
      </c>
      <c r="G130" s="27">
        <v>108.17</v>
      </c>
      <c r="H130" s="26">
        <f t="shared" si="6"/>
        <v>88.866552648608689</v>
      </c>
      <c r="I130" s="26">
        <f t="shared" si="7"/>
        <v>11.252827640947723</v>
      </c>
    </row>
    <row r="131" spans="1:9" x14ac:dyDescent="0.3">
      <c r="A131" s="1" t="s">
        <v>387</v>
      </c>
      <c r="B131" s="2" t="s">
        <v>388</v>
      </c>
      <c r="C131" s="22">
        <v>165.4</v>
      </c>
      <c r="D131" s="27">
        <v>9.99</v>
      </c>
      <c r="E131" s="24">
        <f t="shared" ref="E131" si="12">IF(D131=0,0,C131/D131)</f>
        <v>16.556556556556558</v>
      </c>
      <c r="F131" s="24">
        <f t="shared" ref="F131" si="13">+D131/C131*1000</f>
        <v>60.399032648125754</v>
      </c>
      <c r="G131" s="27">
        <v>2.68</v>
      </c>
      <c r="H131" s="26">
        <f t="shared" ref="H131" si="14">IF(G131=0,0,+C131/G131)</f>
        <v>61.71641791044776</v>
      </c>
      <c r="I131" s="26">
        <f t="shared" ref="I131" si="15">+G131/C131*1000</f>
        <v>16.203143893591296</v>
      </c>
    </row>
    <row r="132" spans="1:9" x14ac:dyDescent="0.3">
      <c r="A132" s="1">
        <v>18902</v>
      </c>
      <c r="B132" s="2" t="s">
        <v>359</v>
      </c>
      <c r="C132" s="22">
        <v>86.023999999999987</v>
      </c>
      <c r="D132" s="27">
        <v>10</v>
      </c>
      <c r="E132" s="24">
        <f t="shared" si="4"/>
        <v>8.6023999999999994</v>
      </c>
      <c r="F132" s="24">
        <f t="shared" si="5"/>
        <v>116.24662884776343</v>
      </c>
      <c r="G132" s="27">
        <v>5.38</v>
      </c>
      <c r="H132" s="26">
        <f t="shared" si="6"/>
        <v>15.989591078066912</v>
      </c>
      <c r="I132" s="26">
        <f t="shared" si="7"/>
        <v>62.540686320096725</v>
      </c>
    </row>
    <row r="133" spans="1:9" x14ac:dyDescent="0.3">
      <c r="A133" s="1">
        <v>19007</v>
      </c>
      <c r="B133" s="2" t="s">
        <v>109</v>
      </c>
      <c r="C133" s="22">
        <v>42</v>
      </c>
      <c r="D133" s="27">
        <v>2.5</v>
      </c>
      <c r="E133" s="24">
        <f t="shared" si="4"/>
        <v>16.8</v>
      </c>
      <c r="F133" s="24">
        <f t="shared" si="5"/>
        <v>59.523809523809518</v>
      </c>
      <c r="G133" s="27">
        <v>0.99</v>
      </c>
      <c r="H133" s="26">
        <f t="shared" si="6"/>
        <v>42.424242424242422</v>
      </c>
      <c r="I133" s="26">
        <f t="shared" si="7"/>
        <v>23.571428571428569</v>
      </c>
    </row>
    <row r="134" spans="1:9" x14ac:dyDescent="0.3">
      <c r="A134" s="1">
        <v>19028</v>
      </c>
      <c r="B134" s="2" t="s">
        <v>110</v>
      </c>
      <c r="C134" s="22">
        <v>84.66</v>
      </c>
      <c r="D134" s="27">
        <v>9.3000000000000007</v>
      </c>
      <c r="E134" s="24">
        <f t="shared" si="4"/>
        <v>9.1032258064516114</v>
      </c>
      <c r="F134" s="24">
        <f t="shared" si="5"/>
        <v>109.85116938341604</v>
      </c>
      <c r="G134" s="27">
        <v>0.65</v>
      </c>
      <c r="H134" s="26">
        <f t="shared" si="6"/>
        <v>130.24615384615385</v>
      </c>
      <c r="I134" s="26">
        <f t="shared" si="7"/>
        <v>7.6777699031419804</v>
      </c>
    </row>
    <row r="135" spans="1:9" x14ac:dyDescent="0.3">
      <c r="A135" s="1">
        <v>19400</v>
      </c>
      <c r="B135" s="2" t="s">
        <v>111</v>
      </c>
      <c r="C135" s="22">
        <v>208.03900000000004</v>
      </c>
      <c r="D135" s="27">
        <v>20.51</v>
      </c>
      <c r="E135" s="24">
        <f t="shared" si="4"/>
        <v>10.143295953193565</v>
      </c>
      <c r="F135" s="24">
        <f t="shared" si="5"/>
        <v>98.587284114997658</v>
      </c>
      <c r="G135" s="27">
        <v>3.16</v>
      </c>
      <c r="H135" s="26">
        <f t="shared" si="6"/>
        <v>65.835126582278491</v>
      </c>
      <c r="I135" s="26">
        <f t="shared" si="7"/>
        <v>15.189459668619824</v>
      </c>
    </row>
    <row r="136" spans="1:9" x14ac:dyDescent="0.3">
      <c r="A136" s="1">
        <v>19401</v>
      </c>
      <c r="B136" s="2" t="s">
        <v>112</v>
      </c>
      <c r="C136" s="22">
        <v>2999.6880000000006</v>
      </c>
      <c r="D136" s="27">
        <v>188.45</v>
      </c>
      <c r="E136" s="24">
        <f t="shared" si="4"/>
        <v>15.917686388962593</v>
      </c>
      <c r="F136" s="24">
        <f t="shared" si="5"/>
        <v>62.823200279495715</v>
      </c>
      <c r="G136" s="27">
        <v>38.159999999999997</v>
      </c>
      <c r="H136" s="26">
        <f t="shared" si="6"/>
        <v>78.608176100628953</v>
      </c>
      <c r="I136" s="26">
        <f t="shared" si="7"/>
        <v>12.721323017593827</v>
      </c>
    </row>
    <row r="137" spans="1:9" x14ac:dyDescent="0.3">
      <c r="A137" s="1">
        <v>19403</v>
      </c>
      <c r="B137" s="2" t="s">
        <v>113</v>
      </c>
      <c r="C137" s="22">
        <v>578.77599999999995</v>
      </c>
      <c r="D137" s="27">
        <v>39.31</v>
      </c>
      <c r="E137" s="24">
        <f t="shared" si="4"/>
        <v>14.723378275248027</v>
      </c>
      <c r="F137" s="24">
        <f t="shared" si="5"/>
        <v>67.919194990808208</v>
      </c>
      <c r="G137" s="27">
        <v>7.35</v>
      </c>
      <c r="H137" s="26">
        <f t="shared" si="6"/>
        <v>78.745034013605434</v>
      </c>
      <c r="I137" s="26">
        <f t="shared" si="7"/>
        <v>12.699213512654291</v>
      </c>
    </row>
    <row r="138" spans="1:9" x14ac:dyDescent="0.3">
      <c r="A138" s="1">
        <v>19404</v>
      </c>
      <c r="B138" s="2" t="s">
        <v>114</v>
      </c>
      <c r="C138" s="22">
        <v>831.42599999999982</v>
      </c>
      <c r="D138" s="27">
        <v>54.24</v>
      </c>
      <c r="E138" s="24">
        <f t="shared" si="4"/>
        <v>15.328650442477873</v>
      </c>
      <c r="F138" s="24">
        <f t="shared" si="5"/>
        <v>65.237315166954133</v>
      </c>
      <c r="G138" s="27">
        <v>9.08</v>
      </c>
      <c r="H138" s="26">
        <f t="shared" si="6"/>
        <v>91.566740088105703</v>
      </c>
      <c r="I138" s="26">
        <f t="shared" si="7"/>
        <v>10.92099597558893</v>
      </c>
    </row>
    <row r="139" spans="1:9" x14ac:dyDescent="0.3">
      <c r="A139" s="1">
        <v>20094</v>
      </c>
      <c r="B139" s="2" t="s">
        <v>115</v>
      </c>
      <c r="C139" s="22">
        <v>64.370000000000019</v>
      </c>
      <c r="D139" s="27">
        <v>8.5</v>
      </c>
      <c r="E139" s="24">
        <f t="shared" si="4"/>
        <v>7.5729411764705903</v>
      </c>
      <c r="F139" s="24">
        <f t="shared" si="5"/>
        <v>132.04909119154883</v>
      </c>
      <c r="G139" s="27">
        <v>2.14</v>
      </c>
      <c r="H139" s="26">
        <f t="shared" si="6"/>
        <v>30.079439252336456</v>
      </c>
      <c r="I139" s="26">
        <f t="shared" si="7"/>
        <v>33.245300605872295</v>
      </c>
    </row>
    <row r="140" spans="1:9" x14ac:dyDescent="0.3">
      <c r="A140" s="1">
        <v>20203</v>
      </c>
      <c r="B140" s="2" t="s">
        <v>116</v>
      </c>
      <c r="C140" s="22">
        <v>107.5</v>
      </c>
      <c r="D140" s="27">
        <v>12</v>
      </c>
      <c r="E140" s="24">
        <f t="shared" si="4"/>
        <v>8.9583333333333339</v>
      </c>
      <c r="F140" s="24">
        <f t="shared" si="5"/>
        <v>111.62790697674419</v>
      </c>
      <c r="G140" s="27">
        <v>2.14</v>
      </c>
      <c r="H140" s="26">
        <f t="shared" si="6"/>
        <v>50.233644859813083</v>
      </c>
      <c r="I140" s="26">
        <f t="shared" si="7"/>
        <v>19.906976744186046</v>
      </c>
    </row>
    <row r="141" spans="1:9" x14ac:dyDescent="0.3">
      <c r="A141" s="1">
        <v>20215</v>
      </c>
      <c r="B141" s="2" t="s">
        <v>117</v>
      </c>
      <c r="C141" s="22">
        <v>87.2</v>
      </c>
      <c r="D141" s="27">
        <v>4.7</v>
      </c>
      <c r="E141" s="24">
        <f t="shared" si="4"/>
        <v>18.553191489361701</v>
      </c>
      <c r="F141" s="24">
        <f t="shared" si="5"/>
        <v>53.899082568807344</v>
      </c>
      <c r="G141" s="27">
        <v>1.61</v>
      </c>
      <c r="H141" s="26">
        <f t="shared" si="6"/>
        <v>54.161490683229815</v>
      </c>
      <c r="I141" s="26">
        <f t="shared" si="7"/>
        <v>18.463302752293579</v>
      </c>
    </row>
    <row r="142" spans="1:9" x14ac:dyDescent="0.3">
      <c r="A142" s="1">
        <v>20400</v>
      </c>
      <c r="B142" s="2" t="s">
        <v>118</v>
      </c>
      <c r="C142" s="22">
        <v>181.62400000000002</v>
      </c>
      <c r="D142" s="27">
        <v>16.3</v>
      </c>
      <c r="E142" s="24">
        <f t="shared" si="4"/>
        <v>11.142576687116565</v>
      </c>
      <c r="F142" s="24">
        <f t="shared" si="5"/>
        <v>89.745848566268776</v>
      </c>
      <c r="G142" s="27">
        <v>2.02</v>
      </c>
      <c r="H142" s="26">
        <f t="shared" si="6"/>
        <v>89.912871287128723</v>
      </c>
      <c r="I142" s="26">
        <f t="shared" si="7"/>
        <v>11.12187816588116</v>
      </c>
    </row>
    <row r="143" spans="1:9" x14ac:dyDescent="0.3">
      <c r="A143" s="1">
        <v>20401</v>
      </c>
      <c r="B143" s="2" t="s">
        <v>119</v>
      </c>
      <c r="C143" s="22">
        <v>61.2</v>
      </c>
      <c r="D143" s="27">
        <v>9.66</v>
      </c>
      <c r="E143" s="24">
        <f t="shared" ref="E143:E206" si="16">IF(D143=0,0,C143/D143)</f>
        <v>6.3354037267080745</v>
      </c>
      <c r="F143" s="24">
        <f t="shared" ref="F143:F206" si="17">+D143/C143*1000</f>
        <v>157.84313725490196</v>
      </c>
      <c r="G143" s="27">
        <v>1.94</v>
      </c>
      <c r="H143" s="26">
        <f t="shared" ref="H143:H206" si="18">IF(G143=0,0,+C143/G143)</f>
        <v>31.546391752577321</v>
      </c>
      <c r="I143" s="26">
        <f t="shared" ref="I143:I206" si="19">+G143/C143*1000</f>
        <v>31.699346405228756</v>
      </c>
    </row>
    <row r="144" spans="1:9" x14ac:dyDescent="0.3">
      <c r="A144" s="1">
        <v>20402</v>
      </c>
      <c r="B144" s="2" t="s">
        <v>120</v>
      </c>
      <c r="C144" s="22">
        <v>72.351000000000013</v>
      </c>
      <c r="D144" s="27">
        <v>7.63</v>
      </c>
      <c r="E144" s="24">
        <f t="shared" si="16"/>
        <v>9.4824377457404996</v>
      </c>
      <c r="F144" s="24">
        <f t="shared" si="17"/>
        <v>105.45811391687742</v>
      </c>
      <c r="G144" s="27">
        <v>1.65</v>
      </c>
      <c r="H144" s="26">
        <f t="shared" si="18"/>
        <v>43.849090909090918</v>
      </c>
      <c r="I144" s="26">
        <f t="shared" si="19"/>
        <v>22.805489903387649</v>
      </c>
    </row>
    <row r="145" spans="1:9" x14ac:dyDescent="0.3">
      <c r="A145" s="1">
        <v>20403</v>
      </c>
      <c r="B145" s="2" t="s">
        <v>121</v>
      </c>
      <c r="C145" s="22">
        <v>37.299999999999997</v>
      </c>
      <c r="D145" s="27">
        <v>2</v>
      </c>
      <c r="E145" s="24">
        <f t="shared" si="16"/>
        <v>18.649999999999999</v>
      </c>
      <c r="F145" s="24">
        <f t="shared" si="17"/>
        <v>53.619302949061662</v>
      </c>
      <c r="G145" s="27">
        <v>1.32</v>
      </c>
      <c r="H145" s="26">
        <f t="shared" si="18"/>
        <v>28.257575757575754</v>
      </c>
      <c r="I145" s="26">
        <f t="shared" si="19"/>
        <v>35.388739946380696</v>
      </c>
    </row>
    <row r="146" spans="1:9" x14ac:dyDescent="0.3">
      <c r="A146" s="1">
        <v>20404</v>
      </c>
      <c r="B146" s="2" t="s">
        <v>122</v>
      </c>
      <c r="C146" s="22">
        <v>2181.6459999999997</v>
      </c>
      <c r="D146" s="27">
        <v>46.55</v>
      </c>
      <c r="E146" s="24">
        <f t="shared" si="16"/>
        <v>46.866723952738987</v>
      </c>
      <c r="F146" s="24">
        <f t="shared" si="17"/>
        <v>21.337100519516</v>
      </c>
      <c r="G146" s="27">
        <v>9.24</v>
      </c>
      <c r="H146" s="26">
        <f t="shared" si="18"/>
        <v>236.10887445887442</v>
      </c>
      <c r="I146" s="26">
        <f t="shared" si="19"/>
        <v>4.2353342384603199</v>
      </c>
    </row>
    <row r="147" spans="1:9" x14ac:dyDescent="0.3">
      <c r="A147" s="1">
        <v>20405</v>
      </c>
      <c r="B147" s="2" t="s">
        <v>123</v>
      </c>
      <c r="C147" s="22">
        <v>1099.9370000000001</v>
      </c>
      <c r="D147" s="27">
        <v>67.47</v>
      </c>
      <c r="E147" s="24">
        <f t="shared" si="16"/>
        <v>16.30260856677042</v>
      </c>
      <c r="F147" s="24">
        <f t="shared" si="17"/>
        <v>61.339876738395006</v>
      </c>
      <c r="G147" s="27">
        <v>10.58</v>
      </c>
      <c r="H147" s="26">
        <f t="shared" si="18"/>
        <v>103.96379962192817</v>
      </c>
      <c r="I147" s="26">
        <f t="shared" si="19"/>
        <v>9.6187327092369834</v>
      </c>
    </row>
    <row r="148" spans="1:9" x14ac:dyDescent="0.3">
      <c r="A148" s="1">
        <v>20406</v>
      </c>
      <c r="B148" s="2" t="s">
        <v>124</v>
      </c>
      <c r="C148" s="22">
        <v>199.67800000000003</v>
      </c>
      <c r="D148" s="27">
        <v>15.35</v>
      </c>
      <c r="E148" s="24">
        <f t="shared" si="16"/>
        <v>13.008338762214986</v>
      </c>
      <c r="F148" s="24">
        <f t="shared" si="17"/>
        <v>76.87376676449081</v>
      </c>
      <c r="G148" s="27">
        <v>2.84</v>
      </c>
      <c r="H148" s="26">
        <f t="shared" si="18"/>
        <v>70.309154929577474</v>
      </c>
      <c r="I148" s="26">
        <f t="shared" si="19"/>
        <v>14.222898867176152</v>
      </c>
    </row>
    <row r="149" spans="1:9" x14ac:dyDescent="0.3">
      <c r="A149" s="1">
        <v>21014</v>
      </c>
      <c r="B149" s="2" t="s">
        <v>125</v>
      </c>
      <c r="C149" s="22">
        <v>740.94599999999991</v>
      </c>
      <c r="D149" s="27">
        <v>50.06</v>
      </c>
      <c r="E149" s="24">
        <f t="shared" si="16"/>
        <v>14.801158609668395</v>
      </c>
      <c r="F149" s="24">
        <f t="shared" si="17"/>
        <v>67.562278492629702</v>
      </c>
      <c r="G149" s="27">
        <v>7.91</v>
      </c>
      <c r="H149" s="26">
        <f t="shared" si="18"/>
        <v>93.67206068268014</v>
      </c>
      <c r="I149" s="26">
        <f t="shared" si="19"/>
        <v>10.67554180736518</v>
      </c>
    </row>
    <row r="150" spans="1:9" x14ac:dyDescent="0.3">
      <c r="A150" s="1">
        <v>21036</v>
      </c>
      <c r="B150" s="2" t="s">
        <v>126</v>
      </c>
      <c r="C150" s="22">
        <v>51.3</v>
      </c>
      <c r="D150" s="27">
        <v>5</v>
      </c>
      <c r="E150" s="24">
        <f t="shared" si="16"/>
        <v>10.26</v>
      </c>
      <c r="F150" s="24">
        <f t="shared" si="17"/>
        <v>97.465886939571163</v>
      </c>
      <c r="G150" s="27">
        <v>0.1</v>
      </c>
      <c r="H150" s="26">
        <f t="shared" si="18"/>
        <v>512.99999999999989</v>
      </c>
      <c r="I150" s="26">
        <f t="shared" si="19"/>
        <v>1.9493177387914231</v>
      </c>
    </row>
    <row r="151" spans="1:9" x14ac:dyDescent="0.3">
      <c r="A151" s="1">
        <v>21206</v>
      </c>
      <c r="B151" s="2" t="s">
        <v>127</v>
      </c>
      <c r="C151" s="22">
        <v>544.27999999999986</v>
      </c>
      <c r="D151" s="27">
        <v>35.94</v>
      </c>
      <c r="E151" s="24">
        <f t="shared" si="16"/>
        <v>15.144129104062323</v>
      </c>
      <c r="F151" s="24">
        <f t="shared" si="17"/>
        <v>66.032189314323517</v>
      </c>
      <c r="G151" s="27">
        <v>9.17</v>
      </c>
      <c r="H151" s="26">
        <f t="shared" si="18"/>
        <v>59.354416575790609</v>
      </c>
      <c r="I151" s="26">
        <f t="shared" si="19"/>
        <v>16.847945910193289</v>
      </c>
    </row>
    <row r="152" spans="1:9" x14ac:dyDescent="0.3">
      <c r="A152" s="1">
        <v>21214</v>
      </c>
      <c r="B152" s="2" t="s">
        <v>128</v>
      </c>
      <c r="C152" s="22">
        <v>308.70400000000001</v>
      </c>
      <c r="D152" s="27">
        <v>23.5</v>
      </c>
      <c r="E152" s="24">
        <f t="shared" si="16"/>
        <v>13.136340425531916</v>
      </c>
      <c r="F152" s="24">
        <f t="shared" si="17"/>
        <v>76.124701979890119</v>
      </c>
      <c r="G152" s="27">
        <v>6.27</v>
      </c>
      <c r="H152" s="26">
        <f t="shared" si="18"/>
        <v>49.235087719298249</v>
      </c>
      <c r="I152" s="26">
        <f t="shared" si="19"/>
        <v>20.310718358038766</v>
      </c>
    </row>
    <row r="153" spans="1:9" x14ac:dyDescent="0.3">
      <c r="A153" s="1">
        <v>21226</v>
      </c>
      <c r="B153" s="2" t="s">
        <v>129</v>
      </c>
      <c r="C153" s="22">
        <v>572.95399999999995</v>
      </c>
      <c r="D153" s="27">
        <v>36.22</v>
      </c>
      <c r="E153" s="24">
        <f t="shared" si="16"/>
        <v>15.818718939812257</v>
      </c>
      <c r="F153" s="24">
        <f t="shared" si="17"/>
        <v>63.216244236011967</v>
      </c>
      <c r="G153" s="27">
        <v>8.42</v>
      </c>
      <c r="H153" s="26">
        <f t="shared" si="18"/>
        <v>68.046793349168638</v>
      </c>
      <c r="I153" s="26">
        <f t="shared" si="19"/>
        <v>14.695769642938178</v>
      </c>
    </row>
    <row r="154" spans="1:9" x14ac:dyDescent="0.3">
      <c r="A154" s="1">
        <v>21232</v>
      </c>
      <c r="B154" s="2" t="s">
        <v>130</v>
      </c>
      <c r="C154" s="22">
        <v>680.94499999999994</v>
      </c>
      <c r="D154" s="27">
        <v>42.77</v>
      </c>
      <c r="E154" s="24">
        <f t="shared" si="16"/>
        <v>15.921089548749121</v>
      </c>
      <c r="F154" s="24">
        <f t="shared" si="17"/>
        <v>62.809771714308809</v>
      </c>
      <c r="G154" s="27">
        <v>16.8</v>
      </c>
      <c r="H154" s="26">
        <f t="shared" si="18"/>
        <v>40.532440476190473</v>
      </c>
      <c r="I154" s="26">
        <f t="shared" si="19"/>
        <v>24.671596090726862</v>
      </c>
    </row>
    <row r="155" spans="1:9" x14ac:dyDescent="0.3">
      <c r="A155" s="1">
        <v>21234</v>
      </c>
      <c r="B155" s="2" t="s">
        <v>131</v>
      </c>
      <c r="C155" s="22">
        <v>85.004000000000005</v>
      </c>
      <c r="D155" s="27">
        <v>8</v>
      </c>
      <c r="E155" s="24">
        <f t="shared" si="16"/>
        <v>10.625500000000001</v>
      </c>
      <c r="F155" s="24">
        <f t="shared" si="17"/>
        <v>94.113218201496394</v>
      </c>
      <c r="G155" s="27">
        <v>3.46</v>
      </c>
      <c r="H155" s="26">
        <f t="shared" si="18"/>
        <v>24.56763005780347</v>
      </c>
      <c r="I155" s="26">
        <f t="shared" si="19"/>
        <v>40.703966872147191</v>
      </c>
    </row>
    <row r="156" spans="1:9" x14ac:dyDescent="0.3">
      <c r="A156" s="1">
        <v>21237</v>
      </c>
      <c r="B156" s="2" t="s">
        <v>132</v>
      </c>
      <c r="C156" s="22">
        <v>765.63600000000008</v>
      </c>
      <c r="D156" s="27">
        <v>46.25</v>
      </c>
      <c r="E156" s="24">
        <f t="shared" si="16"/>
        <v>16.554291891891893</v>
      </c>
      <c r="F156" s="24">
        <f t="shared" si="17"/>
        <v>60.407295372735859</v>
      </c>
      <c r="G156" s="27">
        <v>15.94</v>
      </c>
      <c r="H156" s="26">
        <f t="shared" si="18"/>
        <v>48.032371392722716</v>
      </c>
      <c r="I156" s="26">
        <f t="shared" si="19"/>
        <v>20.81929271873318</v>
      </c>
    </row>
    <row r="157" spans="1:9" x14ac:dyDescent="0.3">
      <c r="A157" s="1">
        <v>21300</v>
      </c>
      <c r="B157" s="2" t="s">
        <v>133</v>
      </c>
      <c r="C157" s="22">
        <v>795.798</v>
      </c>
      <c r="D157" s="27">
        <v>48.37</v>
      </c>
      <c r="E157" s="24">
        <f t="shared" si="16"/>
        <v>16.452305147818898</v>
      </c>
      <c r="F157" s="24">
        <f t="shared" si="17"/>
        <v>60.781756174305535</v>
      </c>
      <c r="G157" s="27">
        <v>15.91</v>
      </c>
      <c r="H157" s="26">
        <f t="shared" si="18"/>
        <v>50.018730358265245</v>
      </c>
      <c r="I157" s="26">
        <f t="shared" si="19"/>
        <v>19.992510662253487</v>
      </c>
    </row>
    <row r="158" spans="1:9" x14ac:dyDescent="0.3">
      <c r="A158" s="1">
        <v>21301</v>
      </c>
      <c r="B158" s="2" t="s">
        <v>134</v>
      </c>
      <c r="C158" s="22">
        <v>247.48200000000003</v>
      </c>
      <c r="D158" s="27">
        <v>21</v>
      </c>
      <c r="E158" s="24">
        <f t="shared" si="16"/>
        <v>11.784857142857144</v>
      </c>
      <c r="F158" s="24">
        <f t="shared" si="17"/>
        <v>84.854656096200927</v>
      </c>
      <c r="G158" s="27">
        <v>5.0599999999999996</v>
      </c>
      <c r="H158" s="26">
        <f t="shared" si="18"/>
        <v>48.909486166007916</v>
      </c>
      <c r="I158" s="26">
        <f t="shared" si="19"/>
        <v>20.445931421275077</v>
      </c>
    </row>
    <row r="159" spans="1:9" x14ac:dyDescent="0.3">
      <c r="A159" s="1">
        <v>21302</v>
      </c>
      <c r="B159" s="2" t="s">
        <v>135</v>
      </c>
      <c r="C159" s="22">
        <v>2820.7660000000001</v>
      </c>
      <c r="D159" s="27">
        <v>177.69</v>
      </c>
      <c r="E159" s="24">
        <f t="shared" si="16"/>
        <v>15.874646856885589</v>
      </c>
      <c r="F159" s="24">
        <f t="shared" si="17"/>
        <v>62.993527290104879</v>
      </c>
      <c r="G159" s="27">
        <v>47.91</v>
      </c>
      <c r="H159" s="26">
        <f t="shared" si="18"/>
        <v>58.876351492381552</v>
      </c>
      <c r="I159" s="26">
        <f t="shared" si="19"/>
        <v>16.984748114519245</v>
      </c>
    </row>
    <row r="160" spans="1:9" x14ac:dyDescent="0.3">
      <c r="A160" s="1">
        <v>21303</v>
      </c>
      <c r="B160" s="2" t="s">
        <v>136</v>
      </c>
      <c r="C160" s="22">
        <v>327.66499999999991</v>
      </c>
      <c r="D160" s="27">
        <v>22.88</v>
      </c>
      <c r="E160" s="24">
        <f t="shared" si="16"/>
        <v>14.321022727272723</v>
      </c>
      <c r="F160" s="24">
        <f t="shared" si="17"/>
        <v>69.827415195397762</v>
      </c>
      <c r="G160" s="27">
        <v>7.43</v>
      </c>
      <c r="H160" s="26">
        <f t="shared" si="18"/>
        <v>44.10026917900403</v>
      </c>
      <c r="I160" s="26">
        <f t="shared" si="19"/>
        <v>22.675598553400583</v>
      </c>
    </row>
    <row r="161" spans="1:9" x14ac:dyDescent="0.3">
      <c r="A161" s="1">
        <v>21401</v>
      </c>
      <c r="B161" s="2" t="s">
        <v>137</v>
      </c>
      <c r="C161" s="22">
        <v>3256.0070000000001</v>
      </c>
      <c r="D161" s="27">
        <v>178.82</v>
      </c>
      <c r="E161" s="24">
        <f t="shared" si="16"/>
        <v>18.208293255787943</v>
      </c>
      <c r="F161" s="24">
        <f t="shared" si="17"/>
        <v>54.92002934883125</v>
      </c>
      <c r="G161" s="27">
        <v>34.15</v>
      </c>
      <c r="H161" s="26">
        <f t="shared" si="18"/>
        <v>95.344275256222559</v>
      </c>
      <c r="I161" s="26">
        <f t="shared" si="19"/>
        <v>10.488306689758346</v>
      </c>
    </row>
    <row r="162" spans="1:9" x14ac:dyDescent="0.3">
      <c r="A162" s="1">
        <v>22008</v>
      </c>
      <c r="B162" s="2" t="s">
        <v>138</v>
      </c>
      <c r="C162" s="22">
        <v>73.717999999999989</v>
      </c>
      <c r="D162" s="27">
        <v>11.33</v>
      </c>
      <c r="E162" s="24">
        <f t="shared" si="16"/>
        <v>6.5064430714916144</v>
      </c>
      <c r="F162" s="24">
        <f t="shared" si="17"/>
        <v>153.69380612604795</v>
      </c>
      <c r="G162" s="27">
        <v>1.31</v>
      </c>
      <c r="H162" s="26">
        <f t="shared" si="18"/>
        <v>56.273282442748084</v>
      </c>
      <c r="I162" s="26">
        <f t="shared" si="19"/>
        <v>17.770422420575709</v>
      </c>
    </row>
    <row r="163" spans="1:9" x14ac:dyDescent="0.3">
      <c r="A163" s="1">
        <v>22009</v>
      </c>
      <c r="B163" s="2" t="s">
        <v>344</v>
      </c>
      <c r="C163" s="22">
        <v>665.79099999999994</v>
      </c>
      <c r="D163" s="27">
        <v>37.340000000000003</v>
      </c>
      <c r="E163" s="24">
        <f t="shared" si="16"/>
        <v>17.830503481521152</v>
      </c>
      <c r="F163" s="24">
        <f t="shared" si="17"/>
        <v>56.083665895153295</v>
      </c>
      <c r="G163" s="27">
        <v>7.16</v>
      </c>
      <c r="H163" s="26">
        <f t="shared" si="18"/>
        <v>92.98756983240223</v>
      </c>
      <c r="I163" s="26">
        <f t="shared" si="19"/>
        <v>10.754125543901916</v>
      </c>
    </row>
    <row r="164" spans="1:9" x14ac:dyDescent="0.3">
      <c r="A164" s="1">
        <v>22017</v>
      </c>
      <c r="B164" s="2" t="s">
        <v>139</v>
      </c>
      <c r="C164" s="22">
        <v>86.8</v>
      </c>
      <c r="D164" s="27">
        <v>10</v>
      </c>
      <c r="E164" s="24">
        <f t="shared" si="16"/>
        <v>8.68</v>
      </c>
      <c r="F164" s="24">
        <f t="shared" si="17"/>
        <v>115.2073732718894</v>
      </c>
      <c r="G164" s="27">
        <v>1.06</v>
      </c>
      <c r="H164" s="26">
        <f t="shared" si="18"/>
        <v>81.886792452830178</v>
      </c>
      <c r="I164" s="26">
        <f t="shared" si="19"/>
        <v>12.211981566820278</v>
      </c>
    </row>
    <row r="165" spans="1:9" x14ac:dyDescent="0.3">
      <c r="A165" s="1">
        <v>22073</v>
      </c>
      <c r="B165" s="2" t="s">
        <v>140</v>
      </c>
      <c r="C165" s="22">
        <v>83.747</v>
      </c>
      <c r="D165" s="27">
        <v>9.56</v>
      </c>
      <c r="E165" s="24">
        <f t="shared" si="16"/>
        <v>8.7601464435146443</v>
      </c>
      <c r="F165" s="24">
        <f t="shared" si="17"/>
        <v>114.15334280630948</v>
      </c>
      <c r="G165" s="27">
        <v>1.19</v>
      </c>
      <c r="H165" s="26">
        <f t="shared" si="18"/>
        <v>70.375630252100848</v>
      </c>
      <c r="I165" s="26">
        <f t="shared" si="19"/>
        <v>14.209464219613835</v>
      </c>
    </row>
    <row r="166" spans="1:9" x14ac:dyDescent="0.3">
      <c r="A166" s="1">
        <v>22105</v>
      </c>
      <c r="B166" s="2" t="s">
        <v>141</v>
      </c>
      <c r="C166" s="22">
        <v>203.46799999999999</v>
      </c>
      <c r="D166" s="27">
        <v>18.86</v>
      </c>
      <c r="E166" s="24">
        <f t="shared" si="16"/>
        <v>10.788335100742312</v>
      </c>
      <c r="F166" s="24">
        <f t="shared" si="17"/>
        <v>92.692708435724541</v>
      </c>
      <c r="G166" s="27">
        <v>5.29</v>
      </c>
      <c r="H166" s="26">
        <f t="shared" si="18"/>
        <v>38.46275992438563</v>
      </c>
      <c r="I166" s="26">
        <f t="shared" si="19"/>
        <v>25.999174317337371</v>
      </c>
    </row>
    <row r="167" spans="1:9" x14ac:dyDescent="0.3">
      <c r="A167" s="1">
        <v>22200</v>
      </c>
      <c r="B167" s="2" t="s">
        <v>142</v>
      </c>
      <c r="C167" s="22">
        <v>218.37000000000003</v>
      </c>
      <c r="D167" s="27">
        <v>19.63</v>
      </c>
      <c r="E167" s="24">
        <f t="shared" si="16"/>
        <v>11.124299541518086</v>
      </c>
      <c r="F167" s="24">
        <f t="shared" si="17"/>
        <v>89.893300361771296</v>
      </c>
      <c r="G167" s="27">
        <v>2.81</v>
      </c>
      <c r="H167" s="26">
        <f t="shared" si="18"/>
        <v>77.711743772242002</v>
      </c>
      <c r="I167" s="26">
        <f t="shared" si="19"/>
        <v>12.868067958052844</v>
      </c>
    </row>
    <row r="168" spans="1:9" x14ac:dyDescent="0.3">
      <c r="A168" s="1">
        <v>22204</v>
      </c>
      <c r="B168" s="2" t="s">
        <v>143</v>
      </c>
      <c r="C168" s="22">
        <v>119.25399999999999</v>
      </c>
      <c r="D168" s="27">
        <v>13.86</v>
      </c>
      <c r="E168" s="24">
        <f t="shared" si="16"/>
        <v>8.6041847041847035</v>
      </c>
      <c r="F168" s="24">
        <f t="shared" si="17"/>
        <v>116.22251664514398</v>
      </c>
      <c r="G168" s="27">
        <v>4.07</v>
      </c>
      <c r="H168" s="26">
        <f t="shared" si="18"/>
        <v>29.300737100737095</v>
      </c>
      <c r="I168" s="26">
        <f t="shared" si="19"/>
        <v>34.128834252939114</v>
      </c>
    </row>
    <row r="169" spans="1:9" x14ac:dyDescent="0.3">
      <c r="A169" s="1">
        <v>22207</v>
      </c>
      <c r="B169" s="2" t="s">
        <v>144</v>
      </c>
      <c r="C169" s="22">
        <v>523.36600000000021</v>
      </c>
      <c r="D169" s="27">
        <v>34.340000000000003</v>
      </c>
      <c r="E169" s="24">
        <f t="shared" si="16"/>
        <v>15.240710541642404</v>
      </c>
      <c r="F169" s="24">
        <f t="shared" si="17"/>
        <v>65.613738760255714</v>
      </c>
      <c r="G169" s="27">
        <v>5.73</v>
      </c>
      <c r="H169" s="26">
        <f t="shared" si="18"/>
        <v>91.337870855148367</v>
      </c>
      <c r="I169" s="26">
        <f t="shared" si="19"/>
        <v>10.948361185097996</v>
      </c>
    </row>
    <row r="170" spans="1:9" x14ac:dyDescent="0.3">
      <c r="A170" s="1">
        <v>23042</v>
      </c>
      <c r="B170" s="2" t="s">
        <v>145</v>
      </c>
      <c r="C170" s="22">
        <v>202.1</v>
      </c>
      <c r="D170" s="27">
        <v>12.81</v>
      </c>
      <c r="E170" s="24">
        <f t="shared" si="16"/>
        <v>15.776736924277907</v>
      </c>
      <c r="F170" s="24">
        <f t="shared" si="17"/>
        <v>63.384463137060862</v>
      </c>
      <c r="G170" s="27">
        <v>3.75</v>
      </c>
      <c r="H170" s="26">
        <f t="shared" si="18"/>
        <v>53.893333333333331</v>
      </c>
      <c r="I170" s="26">
        <f t="shared" si="19"/>
        <v>18.555170707570511</v>
      </c>
    </row>
    <row r="171" spans="1:9" x14ac:dyDescent="0.3">
      <c r="A171" s="1">
        <v>23054</v>
      </c>
      <c r="B171" s="2" t="s">
        <v>146</v>
      </c>
      <c r="C171" s="22">
        <v>195.4</v>
      </c>
      <c r="D171" s="27">
        <v>14.02</v>
      </c>
      <c r="E171" s="24">
        <f t="shared" si="16"/>
        <v>13.937232524964337</v>
      </c>
      <c r="F171" s="24">
        <f t="shared" si="17"/>
        <v>71.750255885363345</v>
      </c>
      <c r="G171" s="27">
        <v>1.93</v>
      </c>
      <c r="H171" s="26">
        <f t="shared" si="18"/>
        <v>101.24352331606218</v>
      </c>
      <c r="I171" s="26">
        <f t="shared" si="19"/>
        <v>9.8771750255885351</v>
      </c>
    </row>
    <row r="172" spans="1:9" x14ac:dyDescent="0.3">
      <c r="A172" s="1">
        <v>23309</v>
      </c>
      <c r="B172" s="2" t="s">
        <v>147</v>
      </c>
      <c r="C172" s="22">
        <v>4209.6219999999994</v>
      </c>
      <c r="D172" s="27">
        <v>277.8</v>
      </c>
      <c r="E172" s="24">
        <f t="shared" si="16"/>
        <v>15.153426925845929</v>
      </c>
      <c r="F172" s="24">
        <f t="shared" si="17"/>
        <v>65.991673361646249</v>
      </c>
      <c r="G172" s="27">
        <v>52.39</v>
      </c>
      <c r="H172" s="26">
        <f t="shared" si="18"/>
        <v>80.35163199083793</v>
      </c>
      <c r="I172" s="26">
        <f t="shared" si="19"/>
        <v>12.445297938864822</v>
      </c>
    </row>
    <row r="173" spans="1:9" x14ac:dyDescent="0.3">
      <c r="A173" s="1">
        <v>23311</v>
      </c>
      <c r="B173" s="2" t="s">
        <v>148</v>
      </c>
      <c r="C173" s="22">
        <v>2065.3999999999996</v>
      </c>
      <c r="D173" s="27">
        <v>13.93</v>
      </c>
      <c r="E173" s="24">
        <f t="shared" si="16"/>
        <v>148.2699210337401</v>
      </c>
      <c r="F173" s="24">
        <f t="shared" si="17"/>
        <v>6.7444562796552736</v>
      </c>
      <c r="G173" s="27">
        <v>3.55</v>
      </c>
      <c r="H173" s="26">
        <f t="shared" si="18"/>
        <v>581.80281690140839</v>
      </c>
      <c r="I173" s="26">
        <f t="shared" si="19"/>
        <v>1.7187953907233469</v>
      </c>
    </row>
    <row r="174" spans="1:9" x14ac:dyDescent="0.3">
      <c r="A174" s="1">
        <v>23402</v>
      </c>
      <c r="B174" s="2" t="s">
        <v>149</v>
      </c>
      <c r="C174" s="22">
        <v>645.83600000000001</v>
      </c>
      <c r="D174" s="27">
        <v>53</v>
      </c>
      <c r="E174" s="24">
        <f t="shared" si="16"/>
        <v>12.185584905660377</v>
      </c>
      <c r="F174" s="24">
        <f t="shared" si="17"/>
        <v>82.064177283397015</v>
      </c>
      <c r="G174" s="27">
        <v>7.47</v>
      </c>
      <c r="H174" s="26">
        <f t="shared" si="18"/>
        <v>86.457295850066942</v>
      </c>
      <c r="I174" s="26">
        <f t="shared" si="19"/>
        <v>11.5664038548486</v>
      </c>
    </row>
    <row r="175" spans="1:9" x14ac:dyDescent="0.3">
      <c r="A175" s="1">
        <v>23403</v>
      </c>
      <c r="B175" s="2" t="s">
        <v>150</v>
      </c>
      <c r="C175" s="22">
        <v>2132.4299999999998</v>
      </c>
      <c r="D175" s="27">
        <v>127.6</v>
      </c>
      <c r="E175" s="24">
        <f t="shared" si="16"/>
        <v>16.711833855799373</v>
      </c>
      <c r="F175" s="24">
        <f t="shared" si="17"/>
        <v>59.83783758435213</v>
      </c>
      <c r="G175" s="27">
        <v>17.43</v>
      </c>
      <c r="H175" s="26">
        <f t="shared" si="18"/>
        <v>122.34251290877796</v>
      </c>
      <c r="I175" s="26">
        <f t="shared" si="19"/>
        <v>8.1737735822512363</v>
      </c>
    </row>
    <row r="176" spans="1:9" x14ac:dyDescent="0.3">
      <c r="A176" s="1">
        <v>23404</v>
      </c>
      <c r="B176" s="2" t="s">
        <v>151</v>
      </c>
      <c r="C176" s="22">
        <v>293.2</v>
      </c>
      <c r="D176" s="27">
        <v>23.53</v>
      </c>
      <c r="E176" s="24">
        <f t="shared" si="16"/>
        <v>12.46068848278793</v>
      </c>
      <c r="F176" s="24">
        <f t="shared" si="17"/>
        <v>80.252387448840395</v>
      </c>
      <c r="G176" s="27">
        <v>5.05</v>
      </c>
      <c r="H176" s="26">
        <f t="shared" si="18"/>
        <v>58.059405940594061</v>
      </c>
      <c r="I176" s="26">
        <f t="shared" si="19"/>
        <v>17.2237380627558</v>
      </c>
    </row>
    <row r="177" spans="1:9" x14ac:dyDescent="0.3">
      <c r="A177" s="1">
        <v>24014</v>
      </c>
      <c r="B177" s="2" t="s">
        <v>152</v>
      </c>
      <c r="C177" s="22">
        <v>131.92599999999999</v>
      </c>
      <c r="D177" s="27">
        <v>9.26</v>
      </c>
      <c r="E177" s="24">
        <f t="shared" si="16"/>
        <v>14.246868250539956</v>
      </c>
      <c r="F177" s="24">
        <f t="shared" si="17"/>
        <v>70.190864575595413</v>
      </c>
      <c r="G177" s="27">
        <v>3.62</v>
      </c>
      <c r="H177" s="26">
        <f t="shared" si="18"/>
        <v>36.443646408839776</v>
      </c>
      <c r="I177" s="26">
        <f t="shared" si="19"/>
        <v>27.439625244455229</v>
      </c>
    </row>
    <row r="178" spans="1:9" x14ac:dyDescent="0.3">
      <c r="A178" s="1">
        <v>24019</v>
      </c>
      <c r="B178" s="2" t="s">
        <v>153</v>
      </c>
      <c r="C178" s="22">
        <v>7623.9609999999957</v>
      </c>
      <c r="D178" s="27">
        <v>292.27</v>
      </c>
      <c r="E178" s="24">
        <f t="shared" si="16"/>
        <v>26.085335477469449</v>
      </c>
      <c r="F178" s="24">
        <f t="shared" si="17"/>
        <v>38.33571551585851</v>
      </c>
      <c r="G178" s="27">
        <v>42.24</v>
      </c>
      <c r="H178" s="26">
        <f t="shared" si="18"/>
        <v>180.49150094696958</v>
      </c>
      <c r="I178" s="26">
        <f t="shared" si="19"/>
        <v>5.5404270824575343</v>
      </c>
    </row>
    <row r="179" spans="1:9" x14ac:dyDescent="0.3">
      <c r="A179" s="1">
        <v>24105</v>
      </c>
      <c r="B179" s="2" t="s">
        <v>154</v>
      </c>
      <c r="C179" s="22">
        <v>1050.2689999999998</v>
      </c>
      <c r="D179" s="27">
        <v>58.78</v>
      </c>
      <c r="E179" s="24">
        <f t="shared" si="16"/>
        <v>17.867795168424632</v>
      </c>
      <c r="F179" s="24">
        <f t="shared" si="17"/>
        <v>55.966614267392458</v>
      </c>
      <c r="G179" s="27">
        <v>23.23</v>
      </c>
      <c r="H179" s="26">
        <f t="shared" si="18"/>
        <v>45.211752044769682</v>
      </c>
      <c r="I179" s="26">
        <f t="shared" si="19"/>
        <v>22.118143066204947</v>
      </c>
    </row>
    <row r="180" spans="1:9" x14ac:dyDescent="0.3">
      <c r="A180" s="1">
        <v>24111</v>
      </c>
      <c r="B180" s="2" t="s">
        <v>155</v>
      </c>
      <c r="C180" s="22">
        <v>915.87700000000007</v>
      </c>
      <c r="D180" s="27">
        <v>52.16</v>
      </c>
      <c r="E180" s="24">
        <f t="shared" si="16"/>
        <v>17.55899156441718</v>
      </c>
      <c r="F180" s="24">
        <f t="shared" si="17"/>
        <v>56.950878775206711</v>
      </c>
      <c r="G180" s="27">
        <v>19.59</v>
      </c>
      <c r="H180" s="26">
        <f t="shared" si="18"/>
        <v>46.752271567126087</v>
      </c>
      <c r="I180" s="26">
        <f t="shared" si="19"/>
        <v>21.389335030795618</v>
      </c>
    </row>
    <row r="181" spans="1:9" x14ac:dyDescent="0.3">
      <c r="A181" s="1">
        <v>24122</v>
      </c>
      <c r="B181" s="2" t="s">
        <v>156</v>
      </c>
      <c r="C181" s="22">
        <v>288.07799999999997</v>
      </c>
      <c r="D181" s="27">
        <v>22.59</v>
      </c>
      <c r="E181" s="24">
        <f t="shared" si="16"/>
        <v>12.752456839309428</v>
      </c>
      <c r="F181" s="24">
        <f t="shared" si="17"/>
        <v>78.416262262303974</v>
      </c>
      <c r="G181" s="27">
        <v>5.39</v>
      </c>
      <c r="H181" s="26">
        <f t="shared" si="18"/>
        <v>53.446753246753246</v>
      </c>
      <c r="I181" s="26">
        <f t="shared" si="19"/>
        <v>18.71021042911989</v>
      </c>
    </row>
    <row r="182" spans="1:9" x14ac:dyDescent="0.3">
      <c r="A182" s="1">
        <v>24350</v>
      </c>
      <c r="B182" s="2" t="s">
        <v>157</v>
      </c>
      <c r="C182" s="22">
        <v>669.7</v>
      </c>
      <c r="D182" s="27">
        <v>44.03</v>
      </c>
      <c r="E182" s="24">
        <f t="shared" si="16"/>
        <v>15.210084033613446</v>
      </c>
      <c r="F182" s="24">
        <f t="shared" si="17"/>
        <v>65.745856353591165</v>
      </c>
      <c r="G182" s="27">
        <v>7.42</v>
      </c>
      <c r="H182" s="26">
        <f t="shared" si="18"/>
        <v>90.25606469002696</v>
      </c>
      <c r="I182" s="26">
        <f t="shared" si="19"/>
        <v>11.079587875167984</v>
      </c>
    </row>
    <row r="183" spans="1:9" x14ac:dyDescent="0.3">
      <c r="A183" s="1">
        <v>24404</v>
      </c>
      <c r="B183" s="2" t="s">
        <v>158</v>
      </c>
      <c r="C183" s="22">
        <v>1057.346</v>
      </c>
      <c r="D183" s="27">
        <v>66.38</v>
      </c>
      <c r="E183" s="24">
        <f t="shared" si="16"/>
        <v>15.928683338354928</v>
      </c>
      <c r="F183" s="24">
        <f t="shared" si="17"/>
        <v>62.779827984406232</v>
      </c>
      <c r="G183" s="27">
        <v>13.47</v>
      </c>
      <c r="H183" s="26">
        <f t="shared" si="18"/>
        <v>78.496362286562729</v>
      </c>
      <c r="I183" s="26">
        <f t="shared" si="19"/>
        <v>12.739443852816391</v>
      </c>
    </row>
    <row r="184" spans="1:9" x14ac:dyDescent="0.3">
      <c r="A184" s="1">
        <v>24410</v>
      </c>
      <c r="B184" s="2" t="s">
        <v>159</v>
      </c>
      <c r="C184" s="22">
        <v>505.10300000000007</v>
      </c>
      <c r="D184" s="27">
        <v>38</v>
      </c>
      <c r="E184" s="24">
        <f t="shared" si="16"/>
        <v>13.292184210526317</v>
      </c>
      <c r="F184" s="24">
        <f t="shared" si="17"/>
        <v>75.232180367172617</v>
      </c>
      <c r="G184" s="27">
        <v>6.6</v>
      </c>
      <c r="H184" s="26">
        <f t="shared" si="18"/>
        <v>76.53075757575759</v>
      </c>
      <c r="I184" s="26">
        <f t="shared" si="19"/>
        <v>13.066641853245772</v>
      </c>
    </row>
    <row r="185" spans="1:9" x14ac:dyDescent="0.3">
      <c r="A185" s="1">
        <v>25101</v>
      </c>
      <c r="B185" s="2" t="s">
        <v>160</v>
      </c>
      <c r="C185" s="22">
        <v>993.90700000000015</v>
      </c>
      <c r="D185" s="27">
        <v>49.66</v>
      </c>
      <c r="E185" s="24">
        <f t="shared" si="16"/>
        <v>20.014236810310113</v>
      </c>
      <c r="F185" s="24">
        <f t="shared" si="17"/>
        <v>49.96443329204844</v>
      </c>
      <c r="G185" s="27">
        <v>6.14</v>
      </c>
      <c r="H185" s="26">
        <f t="shared" si="18"/>
        <v>161.87410423452772</v>
      </c>
      <c r="I185" s="26">
        <f t="shared" si="19"/>
        <v>6.1776403627301129</v>
      </c>
    </row>
    <row r="186" spans="1:9" x14ac:dyDescent="0.3">
      <c r="A186" s="1">
        <v>25116</v>
      </c>
      <c r="B186" s="2" t="s">
        <v>161</v>
      </c>
      <c r="C186" s="22">
        <v>514.61399999999992</v>
      </c>
      <c r="D186" s="27">
        <v>36.29</v>
      </c>
      <c r="E186" s="24">
        <f t="shared" si="16"/>
        <v>14.180600716450812</v>
      </c>
      <c r="F186" s="24">
        <f t="shared" si="17"/>
        <v>70.518874340768051</v>
      </c>
      <c r="G186" s="27">
        <v>12.35</v>
      </c>
      <c r="H186" s="26">
        <f t="shared" si="18"/>
        <v>41.669149797570846</v>
      </c>
      <c r="I186" s="26">
        <f t="shared" si="19"/>
        <v>23.998569801832055</v>
      </c>
    </row>
    <row r="187" spans="1:9" x14ac:dyDescent="0.3">
      <c r="A187" s="1">
        <v>25118</v>
      </c>
      <c r="B187" s="2" t="s">
        <v>162</v>
      </c>
      <c r="C187" s="22">
        <v>562.93999999999994</v>
      </c>
      <c r="D187" s="27">
        <v>33.9</v>
      </c>
      <c r="E187" s="24">
        <f t="shared" si="16"/>
        <v>16.60589970501475</v>
      </c>
      <c r="F187" s="24">
        <f t="shared" si="17"/>
        <v>60.219561587380547</v>
      </c>
      <c r="G187" s="27">
        <v>16.940000000000001</v>
      </c>
      <c r="H187" s="26">
        <f t="shared" si="18"/>
        <v>33.231404958677679</v>
      </c>
      <c r="I187" s="26">
        <f t="shared" si="19"/>
        <v>30.09201691121612</v>
      </c>
    </row>
    <row r="188" spans="1:9" x14ac:dyDescent="0.3">
      <c r="A188" s="1">
        <v>25155</v>
      </c>
      <c r="B188" s="2" t="s">
        <v>345</v>
      </c>
      <c r="C188" s="22">
        <v>302.89999999999998</v>
      </c>
      <c r="D188" s="27">
        <v>27.71</v>
      </c>
      <c r="E188" s="24">
        <f t="shared" si="16"/>
        <v>10.931071815229158</v>
      </c>
      <c r="F188" s="24">
        <f t="shared" si="17"/>
        <v>91.482337405084195</v>
      </c>
      <c r="G188" s="27">
        <v>4.8899999999999997</v>
      </c>
      <c r="H188" s="26">
        <f t="shared" si="18"/>
        <v>61.942740286298566</v>
      </c>
      <c r="I188" s="26">
        <f t="shared" si="19"/>
        <v>16.143941895014855</v>
      </c>
    </row>
    <row r="189" spans="1:9" x14ac:dyDescent="0.3">
      <c r="A189" s="1">
        <v>25160</v>
      </c>
      <c r="B189" s="2" t="s">
        <v>163</v>
      </c>
      <c r="C189" s="22">
        <v>320.00000000000006</v>
      </c>
      <c r="D189" s="27">
        <v>24.1</v>
      </c>
      <c r="E189" s="24">
        <f t="shared" si="16"/>
        <v>13.278008298755188</v>
      </c>
      <c r="F189" s="24">
        <f t="shared" si="17"/>
        <v>75.312499999999986</v>
      </c>
      <c r="G189" s="27">
        <v>10.89</v>
      </c>
      <c r="H189" s="26">
        <f t="shared" si="18"/>
        <v>29.384756657483933</v>
      </c>
      <c r="I189" s="26">
        <f t="shared" si="19"/>
        <v>34.03125</v>
      </c>
    </row>
    <row r="190" spans="1:9" x14ac:dyDescent="0.3">
      <c r="A190" s="1">
        <v>25200</v>
      </c>
      <c r="B190" s="2" t="s">
        <v>164</v>
      </c>
      <c r="C190" s="22">
        <v>67.95</v>
      </c>
      <c r="D190" s="27">
        <v>9.59</v>
      </c>
      <c r="E190" s="24">
        <f t="shared" si="16"/>
        <v>7.0855057351407718</v>
      </c>
      <c r="F190" s="24">
        <f t="shared" si="17"/>
        <v>141.13318616629874</v>
      </c>
      <c r="G190" s="27">
        <v>1.37</v>
      </c>
      <c r="H190" s="26">
        <f t="shared" si="18"/>
        <v>49.598540145985403</v>
      </c>
      <c r="I190" s="26">
        <f t="shared" si="19"/>
        <v>20.161883738042679</v>
      </c>
    </row>
    <row r="191" spans="1:9" x14ac:dyDescent="0.3">
      <c r="A191" s="1">
        <v>26056</v>
      </c>
      <c r="B191" s="2" t="s">
        <v>165</v>
      </c>
      <c r="C191" s="22">
        <v>930.11199999999985</v>
      </c>
      <c r="D191" s="27">
        <v>69.8</v>
      </c>
      <c r="E191" s="24">
        <f t="shared" si="16"/>
        <v>13.325386819484239</v>
      </c>
      <c r="F191" s="24">
        <f t="shared" si="17"/>
        <v>75.04472579646324</v>
      </c>
      <c r="G191" s="27">
        <v>16.12</v>
      </c>
      <c r="H191" s="26">
        <f t="shared" si="18"/>
        <v>57.699255583126536</v>
      </c>
      <c r="I191" s="26">
        <f t="shared" si="19"/>
        <v>17.331246129498385</v>
      </c>
    </row>
    <row r="192" spans="1:9" x14ac:dyDescent="0.3">
      <c r="A192" s="1">
        <v>26059</v>
      </c>
      <c r="B192" s="2" t="s">
        <v>166</v>
      </c>
      <c r="C192" s="22">
        <v>273.33199999999999</v>
      </c>
      <c r="D192" s="27">
        <v>20.84</v>
      </c>
      <c r="E192" s="24">
        <f t="shared" si="16"/>
        <v>13.115738963531669</v>
      </c>
      <c r="F192" s="24">
        <f t="shared" si="17"/>
        <v>76.244274362313959</v>
      </c>
      <c r="G192" s="27">
        <v>3.37</v>
      </c>
      <c r="H192" s="26">
        <f t="shared" si="18"/>
        <v>81.107418397626105</v>
      </c>
      <c r="I192" s="26">
        <f t="shared" si="19"/>
        <v>12.329328435748467</v>
      </c>
    </row>
    <row r="193" spans="1:9" x14ac:dyDescent="0.3">
      <c r="A193" s="1">
        <v>26070</v>
      </c>
      <c r="B193" s="2" t="s">
        <v>167</v>
      </c>
      <c r="C193" s="22">
        <v>226.084</v>
      </c>
      <c r="D193" s="27">
        <v>19.7</v>
      </c>
      <c r="E193" s="24">
        <f t="shared" si="16"/>
        <v>11.476345177664975</v>
      </c>
      <c r="F193" s="24">
        <f t="shared" si="17"/>
        <v>87.135754852178835</v>
      </c>
      <c r="G193" s="27">
        <v>5.97</v>
      </c>
      <c r="H193" s="26">
        <f t="shared" si="18"/>
        <v>37.870016750418763</v>
      </c>
      <c r="I193" s="26">
        <f t="shared" si="19"/>
        <v>26.406114541497846</v>
      </c>
    </row>
    <row r="194" spans="1:9" x14ac:dyDescent="0.3">
      <c r="A194" s="1">
        <v>27001</v>
      </c>
      <c r="B194" s="2" t="s">
        <v>168</v>
      </c>
      <c r="C194" s="22">
        <v>2910.4490000000005</v>
      </c>
      <c r="D194" s="27">
        <v>177.41</v>
      </c>
      <c r="E194" s="24">
        <f t="shared" si="16"/>
        <v>16.405213911278963</v>
      </c>
      <c r="F194" s="24">
        <f t="shared" si="17"/>
        <v>60.956230464783943</v>
      </c>
      <c r="G194" s="27">
        <v>26</v>
      </c>
      <c r="H194" s="26">
        <f t="shared" si="18"/>
        <v>111.94034615384618</v>
      </c>
      <c r="I194" s="26">
        <f t="shared" si="19"/>
        <v>8.9333295309417871</v>
      </c>
    </row>
    <row r="195" spans="1:9" x14ac:dyDescent="0.3">
      <c r="A195" s="1">
        <v>27003</v>
      </c>
      <c r="B195" s="2" t="s">
        <v>169</v>
      </c>
      <c r="C195" s="22">
        <v>21330.293999999998</v>
      </c>
      <c r="D195" s="27">
        <v>1219.44</v>
      </c>
      <c r="E195" s="24">
        <f t="shared" si="16"/>
        <v>17.491876599094663</v>
      </c>
      <c r="F195" s="24">
        <f t="shared" si="17"/>
        <v>57.169394852222858</v>
      </c>
      <c r="G195" s="27">
        <v>172.5</v>
      </c>
      <c r="H195" s="26">
        <f t="shared" si="18"/>
        <v>123.65387826086955</v>
      </c>
      <c r="I195" s="26">
        <f t="shared" si="19"/>
        <v>8.0870896575546496</v>
      </c>
    </row>
    <row r="196" spans="1:9" x14ac:dyDescent="0.3">
      <c r="A196" s="1">
        <v>27010</v>
      </c>
      <c r="B196" s="2" t="s">
        <v>170</v>
      </c>
      <c r="C196" s="22">
        <v>26693.061000000002</v>
      </c>
      <c r="D196" s="27">
        <v>1636.56</v>
      </c>
      <c r="E196" s="24">
        <f t="shared" si="16"/>
        <v>16.310468910397422</v>
      </c>
      <c r="F196" s="24">
        <f t="shared" si="17"/>
        <v>61.310315815784477</v>
      </c>
      <c r="G196" s="27">
        <v>207.95</v>
      </c>
      <c r="H196" s="26">
        <f t="shared" si="18"/>
        <v>128.36288050012024</v>
      </c>
      <c r="I196" s="26">
        <f t="shared" si="19"/>
        <v>7.7904141454590006</v>
      </c>
    </row>
    <row r="197" spans="1:9" x14ac:dyDescent="0.3">
      <c r="A197" s="1">
        <v>27019</v>
      </c>
      <c r="B197" s="2" t="s">
        <v>171</v>
      </c>
      <c r="C197" s="22">
        <v>188.17</v>
      </c>
      <c r="D197" s="27">
        <v>11.6</v>
      </c>
      <c r="E197" s="24">
        <f t="shared" si="16"/>
        <v>16.221551724137932</v>
      </c>
      <c r="F197" s="24">
        <f t="shared" si="17"/>
        <v>61.646383589307547</v>
      </c>
      <c r="G197" s="27">
        <v>3.04</v>
      </c>
      <c r="H197" s="26">
        <f t="shared" si="18"/>
        <v>61.898026315789465</v>
      </c>
      <c r="I197" s="26">
        <f t="shared" si="19"/>
        <v>16.155603975128873</v>
      </c>
    </row>
    <row r="198" spans="1:9" x14ac:dyDescent="0.3">
      <c r="A198" s="1">
        <v>27083</v>
      </c>
      <c r="B198" s="2" t="s">
        <v>172</v>
      </c>
      <c r="C198" s="22">
        <v>5356.7689999999984</v>
      </c>
      <c r="D198" s="27">
        <v>312.8</v>
      </c>
      <c r="E198" s="24">
        <f t="shared" si="16"/>
        <v>17.125220588235287</v>
      </c>
      <c r="F198" s="24">
        <f t="shared" si="17"/>
        <v>58.39340841466192</v>
      </c>
      <c r="G198" s="27">
        <v>39.56</v>
      </c>
      <c r="H198" s="26">
        <f t="shared" si="18"/>
        <v>135.4087209302325</v>
      </c>
      <c r="I198" s="26">
        <f t="shared" si="19"/>
        <v>7.3850487112660659</v>
      </c>
    </row>
    <row r="199" spans="1:9" x14ac:dyDescent="0.3">
      <c r="A199" s="1">
        <v>27320</v>
      </c>
      <c r="B199" s="2" t="s">
        <v>173</v>
      </c>
      <c r="C199" s="22">
        <v>9284.6049999999996</v>
      </c>
      <c r="D199" s="27">
        <v>523.64</v>
      </c>
      <c r="E199" s="24">
        <f t="shared" si="16"/>
        <v>17.730893361851653</v>
      </c>
      <c r="F199" s="24">
        <f t="shared" si="17"/>
        <v>56.398737479946639</v>
      </c>
      <c r="G199" s="27">
        <v>109.45</v>
      </c>
      <c r="H199" s="26">
        <f t="shared" si="18"/>
        <v>84.82964824120603</v>
      </c>
      <c r="I199" s="26">
        <f t="shared" si="19"/>
        <v>11.788331329119549</v>
      </c>
    </row>
    <row r="200" spans="1:9" x14ac:dyDescent="0.3">
      <c r="A200" s="1">
        <v>27343</v>
      </c>
      <c r="B200" s="2" t="s">
        <v>174</v>
      </c>
      <c r="C200" s="22">
        <v>1346.6460000000002</v>
      </c>
      <c r="D200" s="27">
        <v>82.1</v>
      </c>
      <c r="E200" s="24">
        <f t="shared" si="16"/>
        <v>16.40250913520098</v>
      </c>
      <c r="F200" s="24">
        <f t="shared" si="17"/>
        <v>60.96628215581525</v>
      </c>
      <c r="G200" s="27">
        <v>29.22</v>
      </c>
      <c r="H200" s="26">
        <f t="shared" si="18"/>
        <v>46.086447638603701</v>
      </c>
      <c r="I200" s="26">
        <f t="shared" si="19"/>
        <v>21.698352796503308</v>
      </c>
    </row>
    <row r="201" spans="1:9" x14ac:dyDescent="0.3">
      <c r="A201" s="1">
        <v>27344</v>
      </c>
      <c r="B201" s="2" t="s">
        <v>175</v>
      </c>
      <c r="C201" s="22">
        <v>2471.299</v>
      </c>
      <c r="D201" s="27">
        <v>136.77000000000001</v>
      </c>
      <c r="E201" s="24">
        <f t="shared" si="16"/>
        <v>18.069013672589016</v>
      </c>
      <c r="F201" s="24">
        <f t="shared" si="17"/>
        <v>55.343363955555361</v>
      </c>
      <c r="G201" s="27">
        <v>21.37</v>
      </c>
      <c r="H201" s="26">
        <f t="shared" si="18"/>
        <v>115.64337856808609</v>
      </c>
      <c r="I201" s="26">
        <f t="shared" si="19"/>
        <v>8.6472741663392405</v>
      </c>
    </row>
    <row r="202" spans="1:9" x14ac:dyDescent="0.3">
      <c r="A202" s="1">
        <v>27400</v>
      </c>
      <c r="B202" s="2" t="s">
        <v>176</v>
      </c>
      <c r="C202" s="22">
        <v>11704.953</v>
      </c>
      <c r="D202" s="27">
        <v>741.65</v>
      </c>
      <c r="E202" s="24">
        <f t="shared" si="16"/>
        <v>15.782313759859772</v>
      </c>
      <c r="F202" s="24">
        <f t="shared" si="17"/>
        <v>63.362065614445434</v>
      </c>
      <c r="G202" s="27">
        <v>142.71</v>
      </c>
      <c r="H202" s="26">
        <f t="shared" si="18"/>
        <v>82.019150725247002</v>
      </c>
      <c r="I202" s="26">
        <f t="shared" si="19"/>
        <v>12.192274501230377</v>
      </c>
    </row>
    <row r="203" spans="1:9" x14ac:dyDescent="0.3">
      <c r="A203" s="1">
        <v>27401</v>
      </c>
      <c r="B203" s="2" t="s">
        <v>177</v>
      </c>
      <c r="C203" s="22">
        <v>7969.5730000000012</v>
      </c>
      <c r="D203" s="27">
        <v>500.09</v>
      </c>
      <c r="E203" s="24">
        <f t="shared" si="16"/>
        <v>15.936277470055392</v>
      </c>
      <c r="F203" s="24">
        <f t="shared" si="17"/>
        <v>62.749911444439988</v>
      </c>
      <c r="G203" s="27">
        <v>97.27</v>
      </c>
      <c r="H203" s="26">
        <f t="shared" si="18"/>
        <v>81.932486892155865</v>
      </c>
      <c r="I203" s="26">
        <f t="shared" si="19"/>
        <v>12.205170841649856</v>
      </c>
    </row>
    <row r="204" spans="1:9" x14ac:dyDescent="0.3">
      <c r="A204" s="1">
        <v>27402</v>
      </c>
      <c r="B204" s="2" t="s">
        <v>178</v>
      </c>
      <c r="C204" s="22">
        <v>7262.3880000000008</v>
      </c>
      <c r="D204" s="27">
        <v>460.55</v>
      </c>
      <c r="E204" s="24">
        <f t="shared" si="16"/>
        <v>15.768945825643254</v>
      </c>
      <c r="F204" s="24">
        <f t="shared" si="17"/>
        <v>63.415780043699115</v>
      </c>
      <c r="G204" s="27">
        <v>109.96</v>
      </c>
      <c r="H204" s="26">
        <f t="shared" si="18"/>
        <v>66.04572571844308</v>
      </c>
      <c r="I204" s="26">
        <f t="shared" si="19"/>
        <v>15.141025238530354</v>
      </c>
    </row>
    <row r="205" spans="1:9" x14ac:dyDescent="0.3">
      <c r="A205" s="1">
        <v>27403</v>
      </c>
      <c r="B205" s="2" t="s">
        <v>179</v>
      </c>
      <c r="C205" s="22">
        <v>19370.807000000008</v>
      </c>
      <c r="D205" s="27">
        <v>1161.6199999999999</v>
      </c>
      <c r="E205" s="24">
        <f t="shared" si="16"/>
        <v>16.675683097742816</v>
      </c>
      <c r="F205" s="24">
        <f t="shared" si="17"/>
        <v>59.967558398573658</v>
      </c>
      <c r="G205" s="27">
        <v>213.46</v>
      </c>
      <c r="H205" s="26">
        <f t="shared" si="18"/>
        <v>90.746776913707521</v>
      </c>
      <c r="I205" s="26">
        <f t="shared" si="19"/>
        <v>11.019675122466499</v>
      </c>
    </row>
    <row r="206" spans="1:9" x14ac:dyDescent="0.3">
      <c r="A206" s="1">
        <v>27404</v>
      </c>
      <c r="B206" s="2" t="s">
        <v>180</v>
      </c>
      <c r="C206" s="22">
        <v>1761.0930000000001</v>
      </c>
      <c r="D206" s="27">
        <v>105.73</v>
      </c>
      <c r="E206" s="24">
        <f t="shared" si="16"/>
        <v>16.656511869857184</v>
      </c>
      <c r="F206" s="24">
        <f t="shared" si="17"/>
        <v>60.036579555991651</v>
      </c>
      <c r="G206" s="27">
        <v>15.72</v>
      </c>
      <c r="H206" s="26">
        <f t="shared" si="18"/>
        <v>112.02881679389313</v>
      </c>
      <c r="I206" s="26">
        <f t="shared" si="19"/>
        <v>8.9262747623208991</v>
      </c>
    </row>
    <row r="207" spans="1:9" x14ac:dyDescent="0.3">
      <c r="A207" s="1">
        <v>27416</v>
      </c>
      <c r="B207" s="2" t="s">
        <v>181</v>
      </c>
      <c r="C207" s="22">
        <v>3795.0319999999997</v>
      </c>
      <c r="D207" s="27">
        <v>206.3</v>
      </c>
      <c r="E207" s="24">
        <f t="shared" ref="E207:E270" si="20">IF(D207=0,0,C207/D207)</f>
        <v>18.395695588948133</v>
      </c>
      <c r="F207" s="24">
        <f t="shared" ref="F207:F270" si="21">+D207/C207*1000</f>
        <v>54.360542941403395</v>
      </c>
      <c r="G207" s="27">
        <v>42.9</v>
      </c>
      <c r="H207" s="26">
        <f t="shared" ref="H207:H270" si="22">IF(G207=0,0,+C207/G207)</f>
        <v>88.462284382284381</v>
      </c>
      <c r="I207" s="26">
        <f t="shared" ref="I207:I270" si="23">+G207/C207*1000</f>
        <v>11.304252506961733</v>
      </c>
    </row>
    <row r="208" spans="1:9" x14ac:dyDescent="0.3">
      <c r="A208" s="1">
        <v>27417</v>
      </c>
      <c r="B208" s="2" t="s">
        <v>182</v>
      </c>
      <c r="C208" s="22">
        <v>3650.2190000000005</v>
      </c>
      <c r="D208" s="27">
        <v>206.96</v>
      </c>
      <c r="E208" s="24">
        <f t="shared" si="20"/>
        <v>17.63731638964051</v>
      </c>
      <c r="F208" s="24">
        <f t="shared" si="21"/>
        <v>56.697967984934593</v>
      </c>
      <c r="G208" s="27">
        <v>39.64</v>
      </c>
      <c r="H208" s="26">
        <f t="shared" si="22"/>
        <v>92.08423309788094</v>
      </c>
      <c r="I208" s="26">
        <f t="shared" si="23"/>
        <v>10.859622395259024</v>
      </c>
    </row>
    <row r="209" spans="1:9" x14ac:dyDescent="0.3">
      <c r="A209" s="1" t="s">
        <v>389</v>
      </c>
      <c r="B209" s="2" t="s">
        <v>375</v>
      </c>
      <c r="C209" s="22">
        <v>550.54899999999998</v>
      </c>
      <c r="D209" s="27">
        <v>56.48</v>
      </c>
      <c r="E209" s="24">
        <f t="shared" ref="E209" si="24">IF(D209=0,0,C209/D209)</f>
        <v>9.7476805949008494</v>
      </c>
      <c r="F209" s="24">
        <f t="shared" ref="F209" si="25">+D209/C209*1000</f>
        <v>102.58850710835911</v>
      </c>
      <c r="G209" s="27">
        <v>12.83</v>
      </c>
      <c r="H209" s="26">
        <f t="shared" ref="H209" si="26">IF(G209=0,0,+C209/G209)</f>
        <v>42.911067809820729</v>
      </c>
      <c r="I209" s="26">
        <f t="shared" ref="I209" si="27">+G209/C209*1000</f>
        <v>23.304011087114862</v>
      </c>
    </row>
    <row r="210" spans="1:9" x14ac:dyDescent="0.3">
      <c r="A210" s="1" t="s">
        <v>366</v>
      </c>
      <c r="B210" s="2" t="s">
        <v>367</v>
      </c>
      <c r="C210" s="22">
        <v>194.69599999999997</v>
      </c>
      <c r="D210" s="27">
        <v>12</v>
      </c>
      <c r="E210" s="24">
        <f t="shared" si="20"/>
        <v>16.224666666666664</v>
      </c>
      <c r="F210" s="24">
        <f t="shared" si="21"/>
        <v>61.634548218761566</v>
      </c>
      <c r="G210" s="26"/>
      <c r="H210" s="26">
        <f t="shared" si="22"/>
        <v>0</v>
      </c>
      <c r="I210" s="26">
        <f t="shared" si="23"/>
        <v>0</v>
      </c>
    </row>
    <row r="211" spans="1:9" x14ac:dyDescent="0.3">
      <c r="A211" s="1">
        <v>28010</v>
      </c>
      <c r="B211" s="2" t="s">
        <v>183</v>
      </c>
      <c r="C211" s="22">
        <v>8.3000000000000007</v>
      </c>
      <c r="D211" s="27">
        <v>1.8</v>
      </c>
      <c r="E211" s="24">
        <f t="shared" si="20"/>
        <v>4.6111111111111116</v>
      </c>
      <c r="F211" s="24">
        <f t="shared" si="21"/>
        <v>216.86746987951804</v>
      </c>
      <c r="G211" s="27">
        <v>0.08</v>
      </c>
      <c r="H211" s="26">
        <f t="shared" si="22"/>
        <v>103.75</v>
      </c>
      <c r="I211" s="26">
        <f t="shared" si="23"/>
        <v>9.6385542168674689</v>
      </c>
    </row>
    <row r="212" spans="1:9" x14ac:dyDescent="0.3">
      <c r="A212" s="1">
        <v>28137</v>
      </c>
      <c r="B212" s="2" t="s">
        <v>184</v>
      </c>
      <c r="C212" s="22">
        <v>756.41100000000006</v>
      </c>
      <c r="D212" s="27">
        <v>44.31</v>
      </c>
      <c r="E212" s="24">
        <f t="shared" si="20"/>
        <v>17.070886932972243</v>
      </c>
      <c r="F212" s="24">
        <f t="shared" si="21"/>
        <v>58.579264447502744</v>
      </c>
      <c r="G212" s="27">
        <v>10.65</v>
      </c>
      <c r="H212" s="26">
        <f t="shared" si="22"/>
        <v>71.024507042253518</v>
      </c>
      <c r="I212" s="26">
        <f t="shared" si="23"/>
        <v>14.079647175940064</v>
      </c>
    </row>
    <row r="213" spans="1:9" x14ac:dyDescent="0.3">
      <c r="A213" s="1">
        <v>28144</v>
      </c>
      <c r="B213" s="2" t="s">
        <v>185</v>
      </c>
      <c r="C213" s="22">
        <v>229.00300000000001</v>
      </c>
      <c r="D213" s="27">
        <v>17.399999999999999</v>
      </c>
      <c r="E213" s="24">
        <f t="shared" si="20"/>
        <v>13.161091954022991</v>
      </c>
      <c r="F213" s="24">
        <f t="shared" si="21"/>
        <v>75.981537359772574</v>
      </c>
      <c r="G213" s="27">
        <v>4.7699999999999996</v>
      </c>
      <c r="H213" s="26">
        <f t="shared" si="22"/>
        <v>48.00901467505242</v>
      </c>
      <c r="I213" s="26">
        <f t="shared" si="23"/>
        <v>20.829421448627308</v>
      </c>
    </row>
    <row r="214" spans="1:9" x14ac:dyDescent="0.3">
      <c r="A214" s="1">
        <v>28149</v>
      </c>
      <c r="B214" s="2" t="s">
        <v>186</v>
      </c>
      <c r="C214" s="22">
        <v>745.49500000000012</v>
      </c>
      <c r="D214" s="27">
        <v>48.29</v>
      </c>
      <c r="E214" s="24">
        <f t="shared" si="20"/>
        <v>15.437875336508597</v>
      </c>
      <c r="F214" s="24">
        <f t="shared" si="21"/>
        <v>64.775753023159098</v>
      </c>
      <c r="G214" s="27">
        <v>11.37</v>
      </c>
      <c r="H214" s="26">
        <f t="shared" si="22"/>
        <v>65.566842568161846</v>
      </c>
      <c r="I214" s="26">
        <f t="shared" si="23"/>
        <v>15.251611345481859</v>
      </c>
    </row>
    <row r="215" spans="1:9" x14ac:dyDescent="0.3">
      <c r="A215" s="1">
        <v>29011</v>
      </c>
      <c r="B215" s="2" t="s">
        <v>187</v>
      </c>
      <c r="C215" s="22">
        <v>489.53200000000004</v>
      </c>
      <c r="D215" s="27">
        <v>32.369999999999997</v>
      </c>
      <c r="E215" s="24">
        <f t="shared" si="20"/>
        <v>15.12301513747297</v>
      </c>
      <c r="F215" s="24">
        <f t="shared" si="21"/>
        <v>66.124380020100816</v>
      </c>
      <c r="G215" s="27">
        <v>4.8600000000000003</v>
      </c>
      <c r="H215" s="26">
        <f t="shared" si="22"/>
        <v>100.72674897119342</v>
      </c>
      <c r="I215" s="26">
        <f t="shared" si="23"/>
        <v>9.9278494562153234</v>
      </c>
    </row>
    <row r="216" spans="1:9" x14ac:dyDescent="0.3">
      <c r="A216" s="1">
        <v>29100</v>
      </c>
      <c r="B216" s="2" t="s">
        <v>188</v>
      </c>
      <c r="C216" s="22">
        <v>3235.7869999999998</v>
      </c>
      <c r="D216" s="27">
        <v>206.94</v>
      </c>
      <c r="E216" s="24">
        <f t="shared" si="20"/>
        <v>15.636353532424856</v>
      </c>
      <c r="F216" s="24">
        <f t="shared" si="21"/>
        <v>63.953529697721137</v>
      </c>
      <c r="G216" s="27">
        <v>54.99</v>
      </c>
      <c r="H216" s="26">
        <f t="shared" si="22"/>
        <v>58.843189670849242</v>
      </c>
      <c r="I216" s="26">
        <f t="shared" si="23"/>
        <v>16.994320083491285</v>
      </c>
    </row>
    <row r="217" spans="1:9" x14ac:dyDescent="0.3">
      <c r="A217" s="1">
        <v>29101</v>
      </c>
      <c r="B217" s="2" t="s">
        <v>189</v>
      </c>
      <c r="C217" s="22">
        <v>4085.8259999999991</v>
      </c>
      <c r="D217" s="27">
        <v>253.21</v>
      </c>
      <c r="E217" s="24">
        <f t="shared" si="20"/>
        <v>16.136116267130046</v>
      </c>
      <c r="F217" s="24">
        <f t="shared" si="21"/>
        <v>61.972781023959428</v>
      </c>
      <c r="G217" s="27">
        <v>65.77</v>
      </c>
      <c r="H217" s="26">
        <f t="shared" si="22"/>
        <v>62.122943591303013</v>
      </c>
      <c r="I217" s="26">
        <f t="shared" si="23"/>
        <v>16.097112309726359</v>
      </c>
    </row>
    <row r="218" spans="1:9" x14ac:dyDescent="0.3">
      <c r="A218" s="1">
        <v>29103</v>
      </c>
      <c r="B218" s="2" t="s">
        <v>190</v>
      </c>
      <c r="C218" s="22">
        <v>2437.576</v>
      </c>
      <c r="D218" s="27">
        <v>147.22</v>
      </c>
      <c r="E218" s="24">
        <f t="shared" si="20"/>
        <v>16.55736992256487</v>
      </c>
      <c r="F218" s="24">
        <f t="shared" si="21"/>
        <v>60.396065599595666</v>
      </c>
      <c r="G218" s="27">
        <v>24.97</v>
      </c>
      <c r="H218" s="26">
        <f t="shared" si="22"/>
        <v>97.620184221065287</v>
      </c>
      <c r="I218" s="26">
        <f t="shared" si="23"/>
        <v>10.243783168196602</v>
      </c>
    </row>
    <row r="219" spans="1:9" x14ac:dyDescent="0.3">
      <c r="A219" s="1">
        <v>29311</v>
      </c>
      <c r="B219" s="2" t="s">
        <v>191</v>
      </c>
      <c r="C219" s="22">
        <v>581.46499999999992</v>
      </c>
      <c r="D219" s="27">
        <v>41.99</v>
      </c>
      <c r="E219" s="24">
        <f t="shared" si="20"/>
        <v>13.847701833769943</v>
      </c>
      <c r="F219" s="24">
        <f t="shared" si="21"/>
        <v>72.214148744980363</v>
      </c>
      <c r="G219" s="27">
        <v>8.3800000000000008</v>
      </c>
      <c r="H219" s="26">
        <f t="shared" si="22"/>
        <v>69.38723150357994</v>
      </c>
      <c r="I219" s="26">
        <f t="shared" si="23"/>
        <v>14.411873457559787</v>
      </c>
    </row>
    <row r="220" spans="1:9" x14ac:dyDescent="0.3">
      <c r="A220" s="1">
        <v>29317</v>
      </c>
      <c r="B220" s="2" t="s">
        <v>192</v>
      </c>
      <c r="C220" s="22">
        <v>448.05599999999993</v>
      </c>
      <c r="D220" s="27">
        <v>24.82</v>
      </c>
      <c r="E220" s="24">
        <f t="shared" si="20"/>
        <v>18.052215954875098</v>
      </c>
      <c r="F220" s="24">
        <f t="shared" si="21"/>
        <v>55.394861356616147</v>
      </c>
      <c r="G220" s="27">
        <v>2.69</v>
      </c>
      <c r="H220" s="26">
        <f t="shared" si="22"/>
        <v>166.56356877323418</v>
      </c>
      <c r="I220" s="26">
        <f t="shared" si="23"/>
        <v>6.0037138214866008</v>
      </c>
    </row>
    <row r="221" spans="1:9" x14ac:dyDescent="0.3">
      <c r="A221" s="1">
        <v>29320</v>
      </c>
      <c r="B221" s="2" t="s">
        <v>193</v>
      </c>
      <c r="C221" s="22">
        <v>6379.6729999999998</v>
      </c>
      <c r="D221" s="27">
        <v>413.07</v>
      </c>
      <c r="E221" s="24">
        <f t="shared" si="20"/>
        <v>15.444532403708815</v>
      </c>
      <c r="F221" s="24">
        <f t="shared" si="21"/>
        <v>64.747832686722347</v>
      </c>
      <c r="G221" s="27">
        <v>91.94</v>
      </c>
      <c r="H221" s="26">
        <f t="shared" si="22"/>
        <v>69.389525777681101</v>
      </c>
      <c r="I221" s="26">
        <f t="shared" si="23"/>
        <v>14.411396947774596</v>
      </c>
    </row>
    <row r="222" spans="1:9" x14ac:dyDescent="0.3">
      <c r="A222" s="1">
        <v>30002</v>
      </c>
      <c r="B222" s="2" t="s">
        <v>194</v>
      </c>
      <c r="C222" s="22">
        <v>63.1</v>
      </c>
      <c r="D222" s="27">
        <v>6</v>
      </c>
      <c r="E222" s="24">
        <f t="shared" si="20"/>
        <v>10.516666666666667</v>
      </c>
      <c r="F222" s="24">
        <f t="shared" si="21"/>
        <v>95.087163232963547</v>
      </c>
      <c r="G222" s="27">
        <v>1.01</v>
      </c>
      <c r="H222" s="26">
        <f t="shared" si="22"/>
        <v>62.475247524752476</v>
      </c>
      <c r="I222" s="26">
        <f t="shared" si="23"/>
        <v>16.006339144215531</v>
      </c>
    </row>
    <row r="223" spans="1:9" x14ac:dyDescent="0.3">
      <c r="A223" s="1">
        <v>30029</v>
      </c>
      <c r="B223" s="2" t="s">
        <v>195</v>
      </c>
      <c r="C223" s="22">
        <v>65.5</v>
      </c>
      <c r="D223" s="27">
        <v>4.82</v>
      </c>
      <c r="E223" s="24">
        <f t="shared" si="20"/>
        <v>13.589211618257261</v>
      </c>
      <c r="F223" s="24">
        <f t="shared" si="21"/>
        <v>73.587786259541986</v>
      </c>
      <c r="G223" s="26">
        <v>0.17</v>
      </c>
      <c r="H223" s="26">
        <f t="shared" si="22"/>
        <v>385.29411764705878</v>
      </c>
      <c r="I223" s="26">
        <f t="shared" si="23"/>
        <v>2.5954198473282442</v>
      </c>
    </row>
    <row r="224" spans="1:9" x14ac:dyDescent="0.3">
      <c r="A224" s="1">
        <v>30031</v>
      </c>
      <c r="B224" s="2" t="s">
        <v>196</v>
      </c>
      <c r="C224" s="22">
        <v>41.313999999999986</v>
      </c>
      <c r="D224" s="27">
        <v>9.5</v>
      </c>
      <c r="E224" s="24">
        <f t="shared" si="20"/>
        <v>4.3488421052631567</v>
      </c>
      <c r="F224" s="24">
        <f t="shared" si="21"/>
        <v>229.94626518855603</v>
      </c>
      <c r="G224" s="26">
        <v>0.2</v>
      </c>
      <c r="H224" s="26">
        <f t="shared" si="22"/>
        <v>206.56999999999991</v>
      </c>
      <c r="I224" s="26">
        <f t="shared" si="23"/>
        <v>4.8409740039696008</v>
      </c>
    </row>
    <row r="225" spans="1:9" x14ac:dyDescent="0.3">
      <c r="A225" s="1">
        <v>30303</v>
      </c>
      <c r="B225" s="2" t="s">
        <v>197</v>
      </c>
      <c r="C225" s="22">
        <v>813.74599999999987</v>
      </c>
      <c r="D225" s="27">
        <v>45.54</v>
      </c>
      <c r="E225" s="24">
        <f t="shared" si="20"/>
        <v>17.868818620992531</v>
      </c>
      <c r="F225" s="24">
        <f t="shared" si="21"/>
        <v>55.963408729505282</v>
      </c>
      <c r="G225" s="27">
        <v>0.23</v>
      </c>
      <c r="H225" s="26">
        <f t="shared" si="22"/>
        <v>3538.0260869565209</v>
      </c>
      <c r="I225" s="26">
        <f t="shared" si="23"/>
        <v>0.2826434784318449</v>
      </c>
    </row>
    <row r="226" spans="1:9" x14ac:dyDescent="0.3">
      <c r="A226" s="1">
        <v>31002</v>
      </c>
      <c r="B226" s="2" t="s">
        <v>198</v>
      </c>
      <c r="C226" s="22">
        <v>19280.177</v>
      </c>
      <c r="D226" s="27">
        <v>1113.67</v>
      </c>
      <c r="E226" s="24">
        <f t="shared" si="20"/>
        <v>17.312289098206829</v>
      </c>
      <c r="F226" s="24">
        <f t="shared" si="21"/>
        <v>57.762436517050652</v>
      </c>
      <c r="G226" s="27">
        <v>214.66</v>
      </c>
      <c r="H226" s="26">
        <f t="shared" si="22"/>
        <v>89.81727848690953</v>
      </c>
      <c r="I226" s="26">
        <f t="shared" si="23"/>
        <v>11.133715214336465</v>
      </c>
    </row>
    <row r="227" spans="1:9" x14ac:dyDescent="0.3">
      <c r="A227" s="1">
        <v>31004</v>
      </c>
      <c r="B227" s="2" t="s">
        <v>199</v>
      </c>
      <c r="C227" s="22">
        <v>8635.1879999999983</v>
      </c>
      <c r="D227" s="27">
        <v>483.25</v>
      </c>
      <c r="E227" s="24">
        <f t="shared" si="20"/>
        <v>17.868987066735642</v>
      </c>
      <c r="F227" s="24">
        <f t="shared" si="21"/>
        <v>55.962881178730569</v>
      </c>
      <c r="G227" s="27">
        <v>99.74</v>
      </c>
      <c r="H227" s="26">
        <f t="shared" si="22"/>
        <v>86.576980148385786</v>
      </c>
      <c r="I227" s="26">
        <f t="shared" si="23"/>
        <v>11.550414420624081</v>
      </c>
    </row>
    <row r="228" spans="1:9" x14ac:dyDescent="0.3">
      <c r="A228" s="1">
        <v>31006</v>
      </c>
      <c r="B228" s="2" t="s">
        <v>200</v>
      </c>
      <c r="C228" s="22">
        <v>14849.805000000006</v>
      </c>
      <c r="D228" s="27">
        <v>931.86</v>
      </c>
      <c r="E228" s="24">
        <f t="shared" si="20"/>
        <v>15.935660936192138</v>
      </c>
      <c r="F228" s="24">
        <f t="shared" si="21"/>
        <v>62.752339172130519</v>
      </c>
      <c r="G228" s="27">
        <v>176.46</v>
      </c>
      <c r="H228" s="26">
        <f t="shared" si="22"/>
        <v>84.153944236654226</v>
      </c>
      <c r="I228" s="26">
        <f t="shared" si="23"/>
        <v>11.882984322016345</v>
      </c>
    </row>
    <row r="229" spans="1:9" x14ac:dyDescent="0.3">
      <c r="A229" s="1">
        <v>31015</v>
      </c>
      <c r="B229" s="2" t="s">
        <v>201</v>
      </c>
      <c r="C229" s="22">
        <v>19714.247000000003</v>
      </c>
      <c r="D229" s="27">
        <v>1163.3</v>
      </c>
      <c r="E229" s="24">
        <f t="shared" si="20"/>
        <v>16.946829708587643</v>
      </c>
      <c r="F229" s="24">
        <f t="shared" si="21"/>
        <v>59.008086892692369</v>
      </c>
      <c r="G229" s="27">
        <v>190.87</v>
      </c>
      <c r="H229" s="26">
        <f t="shared" si="22"/>
        <v>103.28625242311523</v>
      </c>
      <c r="I229" s="26">
        <f t="shared" si="23"/>
        <v>9.681830607073147</v>
      </c>
    </row>
    <row r="230" spans="1:9" x14ac:dyDescent="0.3">
      <c r="A230" s="1">
        <v>31016</v>
      </c>
      <c r="B230" s="2" t="s">
        <v>202</v>
      </c>
      <c r="C230" s="22">
        <v>5153.8740000000007</v>
      </c>
      <c r="D230" s="27">
        <v>310.5</v>
      </c>
      <c r="E230" s="24">
        <f t="shared" si="20"/>
        <v>16.598628019323673</v>
      </c>
      <c r="F230" s="24">
        <f t="shared" si="21"/>
        <v>60.245943148784775</v>
      </c>
      <c r="G230" s="27">
        <v>54.02</v>
      </c>
      <c r="H230" s="26">
        <f t="shared" si="22"/>
        <v>95.406775268419111</v>
      </c>
      <c r="I230" s="26">
        <f t="shared" si="23"/>
        <v>10.48143590627167</v>
      </c>
    </row>
    <row r="231" spans="1:9" x14ac:dyDescent="0.3">
      <c r="A231" s="1">
        <v>31025</v>
      </c>
      <c r="B231" s="2" t="s">
        <v>203</v>
      </c>
      <c r="C231" s="22">
        <v>9641.0239999999994</v>
      </c>
      <c r="D231" s="27">
        <v>579.91999999999996</v>
      </c>
      <c r="E231" s="24">
        <f t="shared" si="20"/>
        <v>16.624748241136707</v>
      </c>
      <c r="F231" s="24">
        <f t="shared" si="21"/>
        <v>60.15128683426159</v>
      </c>
      <c r="G231" s="27">
        <v>118.06</v>
      </c>
      <c r="H231" s="26">
        <f t="shared" si="22"/>
        <v>81.662070133830255</v>
      </c>
      <c r="I231" s="26">
        <f t="shared" si="23"/>
        <v>12.245587190738247</v>
      </c>
    </row>
    <row r="232" spans="1:9" x14ac:dyDescent="0.3">
      <c r="A232" s="1">
        <v>31063</v>
      </c>
      <c r="B232" s="2" t="s">
        <v>204</v>
      </c>
      <c r="C232" s="22">
        <v>24.27999999999999</v>
      </c>
      <c r="D232" s="27">
        <v>2.25</v>
      </c>
      <c r="E232" s="24">
        <f t="shared" si="20"/>
        <v>10.791111111111107</v>
      </c>
      <c r="F232" s="24">
        <f t="shared" si="21"/>
        <v>92.668863261944026</v>
      </c>
      <c r="G232" s="27">
        <v>0.54</v>
      </c>
      <c r="H232" s="26">
        <f t="shared" si="22"/>
        <v>44.962962962962941</v>
      </c>
      <c r="I232" s="26">
        <f t="shared" si="23"/>
        <v>22.240527182866568</v>
      </c>
    </row>
    <row r="233" spans="1:9" x14ac:dyDescent="0.3">
      <c r="A233" s="1">
        <v>31103</v>
      </c>
      <c r="B233" s="2" t="s">
        <v>205</v>
      </c>
      <c r="C233" s="22">
        <v>5764.7529999999997</v>
      </c>
      <c r="D233" s="27">
        <v>310.14</v>
      </c>
      <c r="E233" s="24">
        <f t="shared" si="20"/>
        <v>18.587583027020056</v>
      </c>
      <c r="F233" s="24">
        <f t="shared" si="21"/>
        <v>53.79935619097644</v>
      </c>
      <c r="G233" s="27">
        <v>46.16</v>
      </c>
      <c r="H233" s="26">
        <f t="shared" si="22"/>
        <v>124.88633015597921</v>
      </c>
      <c r="I233" s="26">
        <f t="shared" si="23"/>
        <v>8.0072814915053598</v>
      </c>
    </row>
    <row r="234" spans="1:9" x14ac:dyDescent="0.3">
      <c r="A234" s="1">
        <v>31201</v>
      </c>
      <c r="B234" s="2" t="s">
        <v>206</v>
      </c>
      <c r="C234" s="22">
        <v>8938.2250000000004</v>
      </c>
      <c r="D234" s="27">
        <v>495.58</v>
      </c>
      <c r="E234" s="24">
        <f t="shared" si="20"/>
        <v>18.035887243230157</v>
      </c>
      <c r="F234" s="24">
        <f t="shared" si="21"/>
        <v>55.445012852104298</v>
      </c>
      <c r="G234" s="27">
        <v>98.43</v>
      </c>
      <c r="H234" s="26">
        <f t="shared" si="22"/>
        <v>90.807934572792846</v>
      </c>
      <c r="I234" s="26">
        <f t="shared" si="23"/>
        <v>11.012253551460162</v>
      </c>
    </row>
    <row r="235" spans="1:9" x14ac:dyDescent="0.3">
      <c r="A235" s="1">
        <v>31306</v>
      </c>
      <c r="B235" s="2" t="s">
        <v>207</v>
      </c>
      <c r="C235" s="22">
        <v>2403.4009999999998</v>
      </c>
      <c r="D235" s="27">
        <v>133.62</v>
      </c>
      <c r="E235" s="24">
        <f t="shared" si="20"/>
        <v>17.986835803023499</v>
      </c>
      <c r="F235" s="24">
        <f t="shared" si="21"/>
        <v>55.596215529576639</v>
      </c>
      <c r="G235" s="27">
        <v>29.22</v>
      </c>
      <c r="H235" s="26">
        <f t="shared" si="22"/>
        <v>82.251916495550986</v>
      </c>
      <c r="I235" s="26">
        <f t="shared" si="23"/>
        <v>12.157771424743519</v>
      </c>
    </row>
    <row r="236" spans="1:9" x14ac:dyDescent="0.3">
      <c r="A236" s="1">
        <v>31311</v>
      </c>
      <c r="B236" s="2" t="s">
        <v>208</v>
      </c>
      <c r="C236" s="22">
        <v>1843.78</v>
      </c>
      <c r="D236" s="27">
        <v>115.22</v>
      </c>
      <c r="E236" s="24">
        <f t="shared" si="20"/>
        <v>16.002256552681825</v>
      </c>
      <c r="F236" s="24">
        <f t="shared" si="21"/>
        <v>62.491186584082705</v>
      </c>
      <c r="G236" s="27">
        <v>25.77</v>
      </c>
      <c r="H236" s="26">
        <f t="shared" si="22"/>
        <v>71.547535894450917</v>
      </c>
      <c r="I236" s="26">
        <f t="shared" si="23"/>
        <v>13.976721734697199</v>
      </c>
    </row>
    <row r="237" spans="1:9" x14ac:dyDescent="0.3">
      <c r="A237" s="1">
        <v>31330</v>
      </c>
      <c r="B237" s="2" t="s">
        <v>209</v>
      </c>
      <c r="C237" s="22">
        <v>383.95600000000002</v>
      </c>
      <c r="D237" s="27">
        <v>23</v>
      </c>
      <c r="E237" s="24">
        <f t="shared" si="20"/>
        <v>16.693739130434782</v>
      </c>
      <c r="F237" s="24">
        <f t="shared" si="21"/>
        <v>59.902697184052336</v>
      </c>
      <c r="G237" s="27">
        <v>6.5</v>
      </c>
      <c r="H237" s="26">
        <f t="shared" si="22"/>
        <v>59.07015384615385</v>
      </c>
      <c r="I237" s="26">
        <f t="shared" si="23"/>
        <v>16.929023117232184</v>
      </c>
    </row>
    <row r="238" spans="1:9" x14ac:dyDescent="0.3">
      <c r="A238" s="1">
        <v>31332</v>
      </c>
      <c r="B238" s="2" t="s">
        <v>210</v>
      </c>
      <c r="C238" s="22">
        <v>2050.1750000000002</v>
      </c>
      <c r="D238" s="27">
        <v>115.83</v>
      </c>
      <c r="E238" s="24">
        <f t="shared" si="20"/>
        <v>17.699861866528536</v>
      </c>
      <c r="F238" s="24">
        <f t="shared" si="21"/>
        <v>56.49761605716585</v>
      </c>
      <c r="G238" s="27">
        <v>29.67</v>
      </c>
      <c r="H238" s="26">
        <f t="shared" si="22"/>
        <v>69.099258510279739</v>
      </c>
      <c r="I238" s="26">
        <f t="shared" si="23"/>
        <v>14.471935322594414</v>
      </c>
    </row>
    <row r="239" spans="1:9" x14ac:dyDescent="0.3">
      <c r="A239" s="1">
        <v>31401</v>
      </c>
      <c r="B239" s="2" t="s">
        <v>339</v>
      </c>
      <c r="C239" s="22">
        <v>4418.5200000000004</v>
      </c>
      <c r="D239" s="27">
        <v>238.07</v>
      </c>
      <c r="E239" s="24">
        <f t="shared" si="20"/>
        <v>18.559751333641369</v>
      </c>
      <c r="F239" s="24">
        <f t="shared" si="21"/>
        <v>53.880032227985836</v>
      </c>
      <c r="G239" s="27">
        <v>56.67</v>
      </c>
      <c r="H239" s="26">
        <f t="shared" si="22"/>
        <v>77.969295923769195</v>
      </c>
      <c r="I239" s="26">
        <f t="shared" si="23"/>
        <v>12.825561500230846</v>
      </c>
    </row>
    <row r="240" spans="1:9" x14ac:dyDescent="0.3">
      <c r="A240" s="1">
        <v>32081</v>
      </c>
      <c r="B240" s="2" t="s">
        <v>211</v>
      </c>
      <c r="C240" s="22">
        <v>27833.137999999999</v>
      </c>
      <c r="D240" s="27">
        <v>1852.02</v>
      </c>
      <c r="E240" s="24">
        <f t="shared" si="20"/>
        <v>15.028529929482403</v>
      </c>
      <c r="F240" s="24">
        <f t="shared" si="21"/>
        <v>66.540107694648015</v>
      </c>
      <c r="G240" s="27">
        <v>264.08</v>
      </c>
      <c r="H240" s="26">
        <f t="shared" si="22"/>
        <v>105.39661466222357</v>
      </c>
      <c r="I240" s="26">
        <f t="shared" si="23"/>
        <v>9.4879707778547999</v>
      </c>
    </row>
    <row r="241" spans="1:9" x14ac:dyDescent="0.3">
      <c r="A241" s="1">
        <v>32123</v>
      </c>
      <c r="B241" s="2" t="s">
        <v>212</v>
      </c>
      <c r="C241" s="22">
        <v>77.760000000000019</v>
      </c>
      <c r="D241" s="27">
        <v>7</v>
      </c>
      <c r="E241" s="24">
        <f t="shared" si="20"/>
        <v>11.108571428571432</v>
      </c>
      <c r="F241" s="24">
        <f t="shared" si="21"/>
        <v>90.020576131687221</v>
      </c>
      <c r="G241" s="27">
        <v>0.52</v>
      </c>
      <c r="H241" s="26">
        <f t="shared" si="22"/>
        <v>149.53846153846158</v>
      </c>
      <c r="I241" s="26">
        <f t="shared" si="23"/>
        <v>6.6872427983539078</v>
      </c>
    </row>
    <row r="242" spans="1:9" x14ac:dyDescent="0.3">
      <c r="A242" s="1">
        <v>32312</v>
      </c>
      <c r="B242" s="2" t="s">
        <v>213</v>
      </c>
      <c r="C242" s="22">
        <v>36.299999999999997</v>
      </c>
      <c r="D242" s="27">
        <v>3.91</v>
      </c>
      <c r="E242" s="24">
        <f t="shared" si="20"/>
        <v>9.2838874680306898</v>
      </c>
      <c r="F242" s="24">
        <f t="shared" si="21"/>
        <v>107.71349862258954</v>
      </c>
      <c r="G242" s="27"/>
      <c r="H242" s="26">
        <f t="shared" si="22"/>
        <v>0</v>
      </c>
      <c r="I242" s="26">
        <f t="shared" si="23"/>
        <v>0</v>
      </c>
    </row>
    <row r="243" spans="1:9" x14ac:dyDescent="0.3">
      <c r="A243" s="1">
        <v>32325</v>
      </c>
      <c r="B243" s="2" t="s">
        <v>214</v>
      </c>
      <c r="C243" s="22">
        <v>1263.04</v>
      </c>
      <c r="D243" s="27">
        <v>83.64</v>
      </c>
      <c r="E243" s="24">
        <f t="shared" si="20"/>
        <v>15.100908656145384</v>
      </c>
      <c r="F243" s="24">
        <f t="shared" si="21"/>
        <v>66.221180643526736</v>
      </c>
      <c r="G243" s="27">
        <v>9.51</v>
      </c>
      <c r="H243" s="26">
        <f t="shared" si="22"/>
        <v>132.8117770767613</v>
      </c>
      <c r="I243" s="26">
        <f t="shared" si="23"/>
        <v>7.5294527489232328</v>
      </c>
    </row>
    <row r="244" spans="1:9" x14ac:dyDescent="0.3">
      <c r="A244" s="1">
        <v>32326</v>
      </c>
      <c r="B244" s="2" t="s">
        <v>215</v>
      </c>
      <c r="C244" s="22">
        <v>1695.7600000000002</v>
      </c>
      <c r="D244" s="27">
        <v>114.33</v>
      </c>
      <c r="E244" s="24">
        <f t="shared" si="20"/>
        <v>14.832152540890407</v>
      </c>
      <c r="F244" s="24">
        <f t="shared" si="21"/>
        <v>67.421097325093157</v>
      </c>
      <c r="G244" s="27">
        <v>18.059999999999999</v>
      </c>
      <c r="H244" s="26">
        <f t="shared" si="22"/>
        <v>93.895902547065361</v>
      </c>
      <c r="I244" s="26">
        <f t="shared" si="23"/>
        <v>10.650091994150113</v>
      </c>
    </row>
    <row r="245" spans="1:9" x14ac:dyDescent="0.3">
      <c r="A245" s="1">
        <v>32354</v>
      </c>
      <c r="B245" s="2" t="s">
        <v>216</v>
      </c>
      <c r="C245" s="22">
        <v>9763.8029999999999</v>
      </c>
      <c r="D245" s="27">
        <v>555.47</v>
      </c>
      <c r="E245" s="24">
        <f t="shared" si="20"/>
        <v>17.57755234306083</v>
      </c>
      <c r="F245" s="24">
        <f t="shared" si="21"/>
        <v>56.890742265078472</v>
      </c>
      <c r="G245" s="27">
        <v>116.72</v>
      </c>
      <c r="H245" s="26">
        <f t="shared" si="22"/>
        <v>83.651499314599036</v>
      </c>
      <c r="I245" s="26">
        <f t="shared" si="23"/>
        <v>11.954358358111076</v>
      </c>
    </row>
    <row r="246" spans="1:9" x14ac:dyDescent="0.3">
      <c r="A246" s="1">
        <v>32356</v>
      </c>
      <c r="B246" s="2" t="s">
        <v>217</v>
      </c>
      <c r="C246" s="22">
        <v>13433.006000000001</v>
      </c>
      <c r="D246" s="27">
        <v>832.24</v>
      </c>
      <c r="E246" s="24">
        <f t="shared" si="20"/>
        <v>16.140783908487936</v>
      </c>
      <c r="F246" s="24">
        <f t="shared" si="21"/>
        <v>61.954859545212734</v>
      </c>
      <c r="G246" s="27">
        <v>175.09</v>
      </c>
      <c r="H246" s="26">
        <f t="shared" si="22"/>
        <v>76.720577988463077</v>
      </c>
      <c r="I246" s="26">
        <f t="shared" si="23"/>
        <v>13.034312647519101</v>
      </c>
    </row>
    <row r="247" spans="1:9" x14ac:dyDescent="0.3">
      <c r="A247" s="1">
        <v>32358</v>
      </c>
      <c r="B247" s="2" t="s">
        <v>218</v>
      </c>
      <c r="C247" s="22">
        <v>814.2</v>
      </c>
      <c r="D247" s="27">
        <v>52.3</v>
      </c>
      <c r="E247" s="24">
        <f t="shared" si="20"/>
        <v>15.5678776290631</v>
      </c>
      <c r="F247" s="24">
        <f t="shared" si="21"/>
        <v>64.234831736674039</v>
      </c>
      <c r="G247" s="27">
        <v>6.71</v>
      </c>
      <c r="H247" s="26">
        <f t="shared" si="22"/>
        <v>121.34128166915053</v>
      </c>
      <c r="I247" s="26">
        <f t="shared" si="23"/>
        <v>8.2412183738639158</v>
      </c>
    </row>
    <row r="248" spans="1:9" x14ac:dyDescent="0.3">
      <c r="A248" s="1">
        <v>32360</v>
      </c>
      <c r="B248" s="2" t="s">
        <v>219</v>
      </c>
      <c r="C248" s="22">
        <v>4828.2420000000002</v>
      </c>
      <c r="D248" s="27">
        <v>304.58999999999997</v>
      </c>
      <c r="E248" s="24">
        <f t="shared" si="20"/>
        <v>15.851610361469518</v>
      </c>
      <c r="F248" s="24">
        <f t="shared" si="21"/>
        <v>63.085073200556216</v>
      </c>
      <c r="G248" s="27">
        <v>71.489999999999995</v>
      </c>
      <c r="H248" s="26">
        <f t="shared" si="22"/>
        <v>67.537305916911464</v>
      </c>
      <c r="I248" s="26">
        <f t="shared" si="23"/>
        <v>14.806631482017677</v>
      </c>
    </row>
    <row r="249" spans="1:9" x14ac:dyDescent="0.3">
      <c r="A249" s="1">
        <v>32361</v>
      </c>
      <c r="B249" s="2" t="s">
        <v>341</v>
      </c>
      <c r="C249" s="22">
        <v>3495.1860000000001</v>
      </c>
      <c r="D249" s="27">
        <v>218.95</v>
      </c>
      <c r="E249" s="24">
        <f t="shared" si="20"/>
        <v>15.963398036081299</v>
      </c>
      <c r="F249" s="24">
        <f t="shared" si="21"/>
        <v>62.64330424761372</v>
      </c>
      <c r="G249" s="27">
        <v>48.68</v>
      </c>
      <c r="H249" s="26">
        <f t="shared" si="22"/>
        <v>71.799219391947418</v>
      </c>
      <c r="I249" s="26">
        <f t="shared" si="23"/>
        <v>13.927728023630214</v>
      </c>
    </row>
    <row r="250" spans="1:9" x14ac:dyDescent="0.3">
      <c r="A250" s="1">
        <v>32362</v>
      </c>
      <c r="B250" s="2" t="s">
        <v>220</v>
      </c>
      <c r="C250" s="22">
        <v>521.22600000000011</v>
      </c>
      <c r="D250" s="27">
        <v>33.19</v>
      </c>
      <c r="E250" s="24">
        <f t="shared" si="20"/>
        <v>15.704308526664663</v>
      </c>
      <c r="F250" s="24">
        <f t="shared" si="21"/>
        <v>63.676792792377952</v>
      </c>
      <c r="G250" s="27">
        <v>5.86</v>
      </c>
      <c r="H250" s="26">
        <f t="shared" si="22"/>
        <v>88.946416382252579</v>
      </c>
      <c r="I250" s="26">
        <f t="shared" si="23"/>
        <v>11.242723885608161</v>
      </c>
    </row>
    <row r="251" spans="1:9" x14ac:dyDescent="0.3">
      <c r="A251" s="1">
        <v>32363</v>
      </c>
      <c r="B251" s="2" t="s">
        <v>333</v>
      </c>
      <c r="C251" s="22">
        <v>3265.9069999999992</v>
      </c>
      <c r="D251" s="27">
        <v>207.27</v>
      </c>
      <c r="E251" s="24">
        <f t="shared" si="20"/>
        <v>15.756776185651562</v>
      </c>
      <c r="F251" s="24">
        <f t="shared" si="21"/>
        <v>63.464758794417612</v>
      </c>
      <c r="G251" s="27">
        <v>35.53</v>
      </c>
      <c r="H251" s="26">
        <f t="shared" si="22"/>
        <v>91.919701660568506</v>
      </c>
      <c r="I251" s="26">
        <f t="shared" si="23"/>
        <v>10.879060548876625</v>
      </c>
    </row>
    <row r="252" spans="1:9" x14ac:dyDescent="0.3">
      <c r="A252" s="1">
        <v>32414</v>
      </c>
      <c r="B252" s="2" t="s">
        <v>221</v>
      </c>
      <c r="C252" s="22">
        <v>2382.1660000000002</v>
      </c>
      <c r="D252" s="27">
        <v>136.01</v>
      </c>
      <c r="E252" s="24">
        <f t="shared" si="20"/>
        <v>17.51463862951254</v>
      </c>
      <c r="F252" s="24">
        <f t="shared" si="21"/>
        <v>57.095097486908962</v>
      </c>
      <c r="G252" s="27">
        <v>24.91</v>
      </c>
      <c r="H252" s="26">
        <f t="shared" si="22"/>
        <v>95.630911280610206</v>
      </c>
      <c r="I252" s="26">
        <f t="shared" si="23"/>
        <v>10.456869924262204</v>
      </c>
    </row>
    <row r="253" spans="1:9" x14ac:dyDescent="0.3">
      <c r="A253" s="1">
        <v>32416</v>
      </c>
      <c r="B253" s="2" t="s">
        <v>222</v>
      </c>
      <c r="C253" s="22">
        <v>1363.8560000000002</v>
      </c>
      <c r="D253" s="27">
        <v>85.61</v>
      </c>
      <c r="E253" s="24">
        <f t="shared" si="20"/>
        <v>15.931036093914265</v>
      </c>
      <c r="F253" s="24">
        <f t="shared" si="21"/>
        <v>62.770556422378888</v>
      </c>
      <c r="G253" s="27">
        <v>19.95</v>
      </c>
      <c r="H253" s="26">
        <f t="shared" si="22"/>
        <v>68.363709273182977</v>
      </c>
      <c r="I253" s="26">
        <f t="shared" si="23"/>
        <v>14.627643974143895</v>
      </c>
    </row>
    <row r="254" spans="1:9" x14ac:dyDescent="0.3">
      <c r="A254" s="1" t="s">
        <v>368</v>
      </c>
      <c r="B254" s="2" t="s">
        <v>369</v>
      </c>
      <c r="C254" s="22">
        <v>598.1</v>
      </c>
      <c r="D254" s="27">
        <v>34.07</v>
      </c>
      <c r="E254" s="24">
        <f t="shared" si="20"/>
        <v>17.555033754035808</v>
      </c>
      <c r="F254" s="24">
        <f t="shared" si="21"/>
        <v>56.963718441732148</v>
      </c>
      <c r="G254" s="27">
        <v>6.09</v>
      </c>
      <c r="H254" s="26">
        <f t="shared" si="22"/>
        <v>98.210180623973727</v>
      </c>
      <c r="I254" s="26">
        <f t="shared" si="23"/>
        <v>10.18224377194449</v>
      </c>
    </row>
    <row r="255" spans="1:9" x14ac:dyDescent="0.3">
      <c r="A255" s="1" t="s">
        <v>390</v>
      </c>
      <c r="B255" s="2" t="s">
        <v>391</v>
      </c>
      <c r="C255" s="22">
        <v>36.74</v>
      </c>
      <c r="D255" s="27">
        <v>6</v>
      </c>
      <c r="E255" s="24">
        <f t="shared" ref="E255" si="28">IF(D255=0,0,C255/D255)</f>
        <v>6.123333333333334</v>
      </c>
      <c r="F255" s="24">
        <f t="shared" ref="F255" si="29">+D255/C255*1000</f>
        <v>163.30974414806749</v>
      </c>
      <c r="G255" s="27">
        <v>0.71</v>
      </c>
      <c r="H255" s="26">
        <f t="shared" ref="H255" si="30">IF(G255=0,0,+C255/G255)</f>
        <v>51.74647887323944</v>
      </c>
      <c r="I255" s="26">
        <f t="shared" ref="I255" si="31">+G255/C255*1000</f>
        <v>19.324986390854654</v>
      </c>
    </row>
    <row r="256" spans="1:9" x14ac:dyDescent="0.3">
      <c r="A256" s="1" t="s">
        <v>370</v>
      </c>
      <c r="B256" s="2" t="s">
        <v>371</v>
      </c>
      <c r="C256" s="22">
        <v>699.74</v>
      </c>
      <c r="D256" s="27">
        <v>39.58</v>
      </c>
      <c r="E256" s="24">
        <f t="shared" si="20"/>
        <v>17.679130874178878</v>
      </c>
      <c r="F256" s="24">
        <f t="shared" si="21"/>
        <v>56.563866579015063</v>
      </c>
      <c r="G256" s="27">
        <v>1.55</v>
      </c>
      <c r="H256" s="26">
        <f t="shared" si="22"/>
        <v>451.44516129032257</v>
      </c>
      <c r="I256" s="26">
        <f t="shared" si="23"/>
        <v>2.2151084688598623</v>
      </c>
    </row>
    <row r="257" spans="1:9" x14ac:dyDescent="0.3">
      <c r="A257" s="1">
        <v>33030</v>
      </c>
      <c r="B257" s="2" t="s">
        <v>223</v>
      </c>
      <c r="C257" s="22">
        <v>42.6</v>
      </c>
      <c r="D257" s="27">
        <v>4</v>
      </c>
      <c r="E257" s="24">
        <f t="shared" si="20"/>
        <v>10.65</v>
      </c>
      <c r="F257" s="24">
        <f t="shared" si="21"/>
        <v>93.896713615023472</v>
      </c>
      <c r="G257" s="27">
        <v>1.01</v>
      </c>
      <c r="H257" s="26">
        <f t="shared" si="22"/>
        <v>42.178217821782177</v>
      </c>
      <c r="I257" s="26">
        <f t="shared" si="23"/>
        <v>23.708920187793428</v>
      </c>
    </row>
    <row r="258" spans="1:9" x14ac:dyDescent="0.3">
      <c r="A258" s="1">
        <v>33036</v>
      </c>
      <c r="B258" s="2" t="s">
        <v>224</v>
      </c>
      <c r="C258" s="22">
        <v>679.93500000000006</v>
      </c>
      <c r="D258" s="27">
        <v>43.7</v>
      </c>
      <c r="E258" s="24">
        <f t="shared" si="20"/>
        <v>15.559153318077804</v>
      </c>
      <c r="F258" s="24">
        <f t="shared" si="21"/>
        <v>64.270849419429808</v>
      </c>
      <c r="G258" s="27">
        <v>11.79</v>
      </c>
      <c r="H258" s="26">
        <f t="shared" si="22"/>
        <v>57.670483460559808</v>
      </c>
      <c r="I258" s="26">
        <f t="shared" si="23"/>
        <v>17.339892783869047</v>
      </c>
    </row>
    <row r="259" spans="1:9" x14ac:dyDescent="0.3">
      <c r="A259" s="1">
        <v>33049</v>
      </c>
      <c r="B259" s="2" t="s">
        <v>225</v>
      </c>
      <c r="C259" s="22">
        <v>428.90299999999996</v>
      </c>
      <c r="D259" s="27">
        <v>32.33</v>
      </c>
      <c r="E259" s="24">
        <f t="shared" si="20"/>
        <v>13.266408908134858</v>
      </c>
      <c r="F259" s="24">
        <f t="shared" si="21"/>
        <v>75.378348950695141</v>
      </c>
      <c r="G259" s="27">
        <v>11.12</v>
      </c>
      <c r="H259" s="26">
        <f t="shared" si="22"/>
        <v>38.570413669064749</v>
      </c>
      <c r="I259" s="26">
        <f t="shared" si="23"/>
        <v>25.926608114188987</v>
      </c>
    </row>
    <row r="260" spans="1:9" x14ac:dyDescent="0.3">
      <c r="A260" s="1">
        <v>33070</v>
      </c>
      <c r="B260" s="2" t="s">
        <v>226</v>
      </c>
      <c r="C260" s="22">
        <v>1234.932</v>
      </c>
      <c r="D260" s="27">
        <v>51.29</v>
      </c>
      <c r="E260" s="24">
        <f t="shared" si="20"/>
        <v>24.077441996490546</v>
      </c>
      <c r="F260" s="24">
        <f t="shared" si="21"/>
        <v>41.532651190510897</v>
      </c>
      <c r="G260" s="27">
        <v>13.03</v>
      </c>
      <c r="H260" s="26">
        <f t="shared" si="22"/>
        <v>94.776055257099003</v>
      </c>
      <c r="I260" s="26">
        <f t="shared" si="23"/>
        <v>10.551188243563207</v>
      </c>
    </row>
    <row r="261" spans="1:9" x14ac:dyDescent="0.3">
      <c r="A261" s="1">
        <v>33115</v>
      </c>
      <c r="B261" s="2" t="s">
        <v>227</v>
      </c>
      <c r="C261" s="22">
        <v>1546.152</v>
      </c>
      <c r="D261" s="27">
        <v>96.6</v>
      </c>
      <c r="E261" s="24">
        <f t="shared" si="20"/>
        <v>16.005714285714287</v>
      </c>
      <c r="F261" s="24">
        <f t="shared" si="21"/>
        <v>62.477686540521233</v>
      </c>
      <c r="G261" s="27">
        <v>19.86</v>
      </c>
      <c r="H261" s="26">
        <f t="shared" si="22"/>
        <v>77.852567975830823</v>
      </c>
      <c r="I261" s="26">
        <f t="shared" si="23"/>
        <v>12.84479145646741</v>
      </c>
    </row>
    <row r="262" spans="1:9" x14ac:dyDescent="0.3">
      <c r="A262" s="1">
        <v>33183</v>
      </c>
      <c r="B262" s="2" t="s">
        <v>228</v>
      </c>
      <c r="C262" s="22">
        <v>259.23999999999995</v>
      </c>
      <c r="D262" s="27">
        <v>12</v>
      </c>
      <c r="E262" s="24">
        <f t="shared" si="20"/>
        <v>21.603333333333328</v>
      </c>
      <c r="F262" s="24">
        <f t="shared" si="21"/>
        <v>46.289152908501784</v>
      </c>
      <c r="G262" s="27">
        <v>4.26</v>
      </c>
      <c r="H262" s="26">
        <f t="shared" si="22"/>
        <v>60.854460093896705</v>
      </c>
      <c r="I262" s="26">
        <f t="shared" si="23"/>
        <v>16.432649282518131</v>
      </c>
    </row>
    <row r="263" spans="1:9" x14ac:dyDescent="0.3">
      <c r="A263" s="1">
        <v>33202</v>
      </c>
      <c r="B263" s="2" t="s">
        <v>229</v>
      </c>
      <c r="C263" s="22">
        <v>64.304000000000002</v>
      </c>
      <c r="D263" s="27">
        <v>5.32</v>
      </c>
      <c r="E263" s="24">
        <f t="shared" si="20"/>
        <v>12.087218045112781</v>
      </c>
      <c r="F263" s="24">
        <f t="shared" si="21"/>
        <v>82.732022891266482</v>
      </c>
      <c r="G263" s="27">
        <v>1.87</v>
      </c>
      <c r="H263" s="26">
        <f t="shared" si="22"/>
        <v>34.387165775401066</v>
      </c>
      <c r="I263" s="26">
        <f t="shared" si="23"/>
        <v>29.080617068922617</v>
      </c>
    </row>
    <row r="264" spans="1:9" x14ac:dyDescent="0.3">
      <c r="A264" s="1">
        <v>33205</v>
      </c>
      <c r="B264" s="2" t="s">
        <v>334</v>
      </c>
      <c r="C264" s="22">
        <v>31.3</v>
      </c>
      <c r="D264" s="27">
        <v>2.25</v>
      </c>
      <c r="E264" s="24">
        <f t="shared" si="20"/>
        <v>13.911111111111111</v>
      </c>
      <c r="F264" s="24">
        <f t="shared" si="21"/>
        <v>71.884984025559106</v>
      </c>
      <c r="G264" s="27">
        <v>1.4</v>
      </c>
      <c r="H264" s="26">
        <f t="shared" si="22"/>
        <v>22.357142857142858</v>
      </c>
      <c r="I264" s="26">
        <f t="shared" si="23"/>
        <v>44.728434504792332</v>
      </c>
    </row>
    <row r="265" spans="1:9" x14ac:dyDescent="0.3">
      <c r="A265" s="1">
        <v>33206</v>
      </c>
      <c r="B265" s="2" t="s">
        <v>335</v>
      </c>
      <c r="C265" s="22">
        <v>105.04300000000001</v>
      </c>
      <c r="D265" s="27">
        <v>11.95</v>
      </c>
      <c r="E265" s="24">
        <f t="shared" si="20"/>
        <v>8.790209205020922</v>
      </c>
      <c r="F265" s="24">
        <f t="shared" si="21"/>
        <v>113.76293517892671</v>
      </c>
      <c r="G265" s="27">
        <v>3.74</v>
      </c>
      <c r="H265" s="26">
        <f t="shared" si="22"/>
        <v>28.086363636363636</v>
      </c>
      <c r="I265" s="26">
        <f t="shared" si="23"/>
        <v>35.604466742191299</v>
      </c>
    </row>
    <row r="266" spans="1:9" x14ac:dyDescent="0.3">
      <c r="A266" s="1">
        <v>33207</v>
      </c>
      <c r="B266" s="2" t="s">
        <v>230</v>
      </c>
      <c r="C266" s="22">
        <v>409.26599999999996</v>
      </c>
      <c r="D266" s="27">
        <v>22.48</v>
      </c>
      <c r="E266" s="24">
        <f t="shared" si="20"/>
        <v>18.205782918149463</v>
      </c>
      <c r="F266" s="24">
        <f t="shared" si="21"/>
        <v>54.927602097413427</v>
      </c>
      <c r="G266" s="27">
        <v>3.06</v>
      </c>
      <c r="H266" s="26">
        <f t="shared" si="22"/>
        <v>133.74705882352939</v>
      </c>
      <c r="I266" s="26">
        <f t="shared" si="23"/>
        <v>7.4767999296301193</v>
      </c>
    </row>
    <row r="267" spans="1:9" x14ac:dyDescent="0.3">
      <c r="A267" s="1">
        <v>33211</v>
      </c>
      <c r="B267" s="2" t="s">
        <v>231</v>
      </c>
      <c r="C267" s="22">
        <v>261.19400000000002</v>
      </c>
      <c r="D267" s="27">
        <v>20</v>
      </c>
      <c r="E267" s="24">
        <f t="shared" si="20"/>
        <v>13.059700000000001</v>
      </c>
      <c r="F267" s="24">
        <f t="shared" si="21"/>
        <v>76.571437322449981</v>
      </c>
      <c r="G267" s="27">
        <v>3.89</v>
      </c>
      <c r="H267" s="26">
        <f t="shared" si="22"/>
        <v>67.144987146529559</v>
      </c>
      <c r="I267" s="26">
        <f t="shared" si="23"/>
        <v>14.893144559216521</v>
      </c>
    </row>
    <row r="268" spans="1:9" x14ac:dyDescent="0.3">
      <c r="A268" s="1">
        <v>33212</v>
      </c>
      <c r="B268" s="2" t="s">
        <v>232</v>
      </c>
      <c r="C268" s="22">
        <v>1034.847</v>
      </c>
      <c r="D268" s="27">
        <v>56.6</v>
      </c>
      <c r="E268" s="24">
        <f t="shared" si="20"/>
        <v>18.283515901060071</v>
      </c>
      <c r="F268" s="24">
        <f t="shared" si="21"/>
        <v>54.694075549332418</v>
      </c>
      <c r="G268" s="27">
        <v>16.34</v>
      </c>
      <c r="H268" s="26">
        <f t="shared" si="22"/>
        <v>63.332129742962053</v>
      </c>
      <c r="I268" s="26">
        <f t="shared" si="23"/>
        <v>15.789773753994551</v>
      </c>
    </row>
    <row r="269" spans="1:9" x14ac:dyDescent="0.3">
      <c r="A269" s="1">
        <v>34002</v>
      </c>
      <c r="B269" s="2" t="s">
        <v>233</v>
      </c>
      <c r="C269" s="22">
        <v>5230.2860000000001</v>
      </c>
      <c r="D269" s="27">
        <v>308.61</v>
      </c>
      <c r="E269" s="24">
        <f t="shared" si="20"/>
        <v>16.947882440620848</v>
      </c>
      <c r="F269" s="24">
        <f t="shared" si="21"/>
        <v>59.004421555532531</v>
      </c>
      <c r="G269" s="27">
        <v>68.34</v>
      </c>
      <c r="H269" s="26">
        <f t="shared" si="22"/>
        <v>76.533304067895813</v>
      </c>
      <c r="I269" s="26">
        <f t="shared" si="23"/>
        <v>13.06620708695471</v>
      </c>
    </row>
    <row r="270" spans="1:9" x14ac:dyDescent="0.3">
      <c r="A270" s="1">
        <v>34003</v>
      </c>
      <c r="B270" s="2" t="s">
        <v>234</v>
      </c>
      <c r="C270" s="22">
        <v>14074.726999999999</v>
      </c>
      <c r="D270" s="27">
        <v>830.04</v>
      </c>
      <c r="E270" s="24">
        <f t="shared" si="20"/>
        <v>16.956685219989396</v>
      </c>
      <c r="F270" s="24">
        <f t="shared" si="21"/>
        <v>58.973790397497588</v>
      </c>
      <c r="G270" s="27">
        <v>196.49</v>
      </c>
      <c r="H270" s="26">
        <f t="shared" si="22"/>
        <v>71.630754745788579</v>
      </c>
      <c r="I270" s="26">
        <f t="shared" si="23"/>
        <v>13.960483922707702</v>
      </c>
    </row>
    <row r="271" spans="1:9" x14ac:dyDescent="0.3">
      <c r="A271" s="1">
        <v>34033</v>
      </c>
      <c r="B271" s="2" t="s">
        <v>235</v>
      </c>
      <c r="C271" s="22">
        <v>6182.302999999999</v>
      </c>
      <c r="D271" s="27">
        <v>364.01</v>
      </c>
      <c r="E271" s="24">
        <f t="shared" ref="E271:E323" si="32">IF(D271=0,0,C271/D271)</f>
        <v>16.983882310925523</v>
      </c>
      <c r="F271" s="24">
        <f t="shared" ref="F271:F323" si="33">+D271/C271*1000</f>
        <v>58.879352888397747</v>
      </c>
      <c r="G271" s="27">
        <v>48.06</v>
      </c>
      <c r="H271" s="26">
        <f t="shared" ref="H271:H323" si="34">IF(G271=0,0,+C271/G271)</f>
        <v>128.63718268830627</v>
      </c>
      <c r="I271" s="26">
        <f t="shared" ref="I271:I323" si="35">+G271/C271*1000</f>
        <v>7.7738020928446909</v>
      </c>
    </row>
    <row r="272" spans="1:9" x14ac:dyDescent="0.3">
      <c r="A272" s="1">
        <v>34111</v>
      </c>
      <c r="B272" s="2" t="s">
        <v>236</v>
      </c>
      <c r="C272" s="22">
        <v>9259.7340000000004</v>
      </c>
      <c r="D272" s="27">
        <v>551.35</v>
      </c>
      <c r="E272" s="24">
        <f t="shared" si="32"/>
        <v>16.794656751609686</v>
      </c>
      <c r="F272" s="24">
        <f t="shared" si="33"/>
        <v>59.542747124269439</v>
      </c>
      <c r="G272" s="27">
        <v>155.19999999999999</v>
      </c>
      <c r="H272" s="26">
        <f t="shared" si="34"/>
        <v>59.663234536082484</v>
      </c>
      <c r="I272" s="26">
        <f t="shared" si="35"/>
        <v>16.760740643305734</v>
      </c>
    </row>
    <row r="273" spans="1:9" x14ac:dyDescent="0.3">
      <c r="A273" s="1">
        <v>34307</v>
      </c>
      <c r="B273" s="2" t="s">
        <v>237</v>
      </c>
      <c r="C273" s="22">
        <v>856.88</v>
      </c>
      <c r="D273" s="27">
        <v>52</v>
      </c>
      <c r="E273" s="24">
        <f t="shared" si="32"/>
        <v>16.478461538461538</v>
      </c>
      <c r="F273" s="24">
        <f t="shared" si="33"/>
        <v>60.685276818224253</v>
      </c>
      <c r="G273" s="27">
        <v>4.74</v>
      </c>
      <c r="H273" s="26">
        <f t="shared" si="34"/>
        <v>180.77637130801688</v>
      </c>
      <c r="I273" s="26">
        <f t="shared" si="35"/>
        <v>5.53169638689198</v>
      </c>
    </row>
    <row r="274" spans="1:9" x14ac:dyDescent="0.3">
      <c r="A274" s="1">
        <v>34324</v>
      </c>
      <c r="B274" s="2" t="s">
        <v>238</v>
      </c>
      <c r="C274" s="22">
        <v>597.51799999999992</v>
      </c>
      <c r="D274" s="27">
        <v>34.53</v>
      </c>
      <c r="E274" s="24">
        <f t="shared" si="32"/>
        <v>17.304315088328988</v>
      </c>
      <c r="F274" s="24">
        <f t="shared" si="33"/>
        <v>57.789054053601738</v>
      </c>
      <c r="G274" s="27">
        <v>8.7200000000000006</v>
      </c>
      <c r="H274" s="26">
        <f t="shared" si="34"/>
        <v>68.522706422018331</v>
      </c>
      <c r="I274" s="26">
        <f t="shared" si="35"/>
        <v>14.593702616490217</v>
      </c>
    </row>
    <row r="275" spans="1:9" x14ac:dyDescent="0.3">
      <c r="A275" s="1">
        <v>34401</v>
      </c>
      <c r="B275" s="2" t="s">
        <v>239</v>
      </c>
      <c r="C275" s="22">
        <v>2051.3399999999997</v>
      </c>
      <c r="D275" s="27">
        <v>119.22</v>
      </c>
      <c r="E275" s="24">
        <f t="shared" si="32"/>
        <v>17.206341217916453</v>
      </c>
      <c r="F275" s="24">
        <f t="shared" si="33"/>
        <v>58.11810816344439</v>
      </c>
      <c r="G275" s="27">
        <v>30.8</v>
      </c>
      <c r="H275" s="26">
        <f t="shared" si="34"/>
        <v>66.601948051948042</v>
      </c>
      <c r="I275" s="26">
        <f t="shared" si="35"/>
        <v>15.014575838232572</v>
      </c>
    </row>
    <row r="276" spans="1:9" x14ac:dyDescent="0.3">
      <c r="A276" s="1">
        <v>34402</v>
      </c>
      <c r="B276" s="2" t="s">
        <v>240</v>
      </c>
      <c r="C276" s="22">
        <v>1233.3869999999999</v>
      </c>
      <c r="D276" s="27">
        <v>72.42</v>
      </c>
      <c r="E276" s="24">
        <f>IF(D276=0,0,C276/D276)</f>
        <v>17.031027340513671</v>
      </c>
      <c r="F276" s="24">
        <f>+D276/C276*1000</f>
        <v>58.716363963622129</v>
      </c>
      <c r="G276" s="27">
        <v>17.79</v>
      </c>
      <c r="H276" s="26">
        <f>IF(G276=0,0,+C276/G276)</f>
        <v>69.330354131534577</v>
      </c>
      <c r="I276" s="26">
        <f>+G276/C276*1000</f>
        <v>14.423696698603115</v>
      </c>
    </row>
    <row r="277" spans="1:9" x14ac:dyDescent="0.3">
      <c r="A277" s="1" t="s">
        <v>392</v>
      </c>
      <c r="B277" s="2" t="s">
        <v>376</v>
      </c>
      <c r="C277" s="22">
        <v>139.6</v>
      </c>
      <c r="D277" s="27">
        <v>10</v>
      </c>
      <c r="E277" s="24">
        <f t="shared" si="32"/>
        <v>13.959999999999999</v>
      </c>
      <c r="F277" s="24">
        <f t="shared" si="33"/>
        <v>71.633237822349585</v>
      </c>
      <c r="G277" s="27">
        <v>0.85</v>
      </c>
      <c r="H277" s="26">
        <f t="shared" si="34"/>
        <v>164.23529411764704</v>
      </c>
      <c r="I277" s="26">
        <f t="shared" si="35"/>
        <v>6.0888252148997131</v>
      </c>
    </row>
    <row r="278" spans="1:9" x14ac:dyDescent="0.3">
      <c r="A278" s="1">
        <v>35200</v>
      </c>
      <c r="B278" s="2" t="s">
        <v>241</v>
      </c>
      <c r="C278" s="22">
        <v>466.7120000000001</v>
      </c>
      <c r="D278" s="27">
        <v>26.77</v>
      </c>
      <c r="E278" s="24">
        <f t="shared" si="32"/>
        <v>17.434142697048941</v>
      </c>
      <c r="F278" s="24">
        <f t="shared" si="33"/>
        <v>57.358713724952416</v>
      </c>
      <c r="G278" s="27">
        <v>3.35</v>
      </c>
      <c r="H278" s="26">
        <f t="shared" si="34"/>
        <v>139.31701492537317</v>
      </c>
      <c r="I278" s="26">
        <f t="shared" si="35"/>
        <v>7.1778741493683453</v>
      </c>
    </row>
    <row r="279" spans="1:9" x14ac:dyDescent="0.3">
      <c r="A279" s="1">
        <v>36101</v>
      </c>
      <c r="B279" s="2" t="s">
        <v>242</v>
      </c>
      <c r="C279" s="22">
        <v>28.4</v>
      </c>
      <c r="D279" s="27">
        <v>2</v>
      </c>
      <c r="E279" s="24">
        <f t="shared" si="32"/>
        <v>14.2</v>
      </c>
      <c r="F279" s="24">
        <f t="shared" si="33"/>
        <v>70.422535211267615</v>
      </c>
      <c r="G279" s="27">
        <v>1.2</v>
      </c>
      <c r="H279" s="26">
        <f t="shared" si="34"/>
        <v>23.666666666666668</v>
      </c>
      <c r="I279" s="26">
        <f t="shared" si="35"/>
        <v>42.25352112676056</v>
      </c>
    </row>
    <row r="280" spans="1:9" x14ac:dyDescent="0.3">
      <c r="A280" s="1">
        <v>36140</v>
      </c>
      <c r="B280" s="2" t="s">
        <v>243</v>
      </c>
      <c r="C280" s="22">
        <v>5393.0370000000003</v>
      </c>
      <c r="D280" s="27">
        <v>328.23</v>
      </c>
      <c r="E280" s="24">
        <f t="shared" si="32"/>
        <v>16.430664473082899</v>
      </c>
      <c r="F280" s="24">
        <f t="shared" si="33"/>
        <v>60.861811257738452</v>
      </c>
      <c r="G280" s="27">
        <v>54.56</v>
      </c>
      <c r="H280" s="26">
        <f t="shared" si="34"/>
        <v>98.84598607038123</v>
      </c>
      <c r="I280" s="26">
        <f t="shared" si="35"/>
        <v>10.116748689096699</v>
      </c>
    </row>
    <row r="281" spans="1:9" x14ac:dyDescent="0.3">
      <c r="A281" s="1">
        <v>36250</v>
      </c>
      <c r="B281" s="2" t="s">
        <v>244</v>
      </c>
      <c r="C281" s="22">
        <v>1531.7260000000003</v>
      </c>
      <c r="D281" s="27">
        <v>91.7</v>
      </c>
      <c r="E281" s="24">
        <f t="shared" si="32"/>
        <v>16.703664122137408</v>
      </c>
      <c r="F281" s="24">
        <f t="shared" si="33"/>
        <v>59.867104168761244</v>
      </c>
      <c r="G281" s="27">
        <v>23.72</v>
      </c>
      <c r="H281" s="26">
        <f t="shared" si="34"/>
        <v>64.575295109612156</v>
      </c>
      <c r="I281" s="26">
        <f t="shared" si="35"/>
        <v>15.485798373860595</v>
      </c>
    </row>
    <row r="282" spans="1:9" x14ac:dyDescent="0.3">
      <c r="A282" s="1">
        <v>36300</v>
      </c>
      <c r="B282" s="2" t="s">
        <v>245</v>
      </c>
      <c r="C282" s="22">
        <v>202.29499999999999</v>
      </c>
      <c r="D282" s="27">
        <v>19.399999999999999</v>
      </c>
      <c r="E282" s="24">
        <f t="shared" si="32"/>
        <v>10.427577319587629</v>
      </c>
      <c r="F282" s="24">
        <f t="shared" si="33"/>
        <v>95.899552633530234</v>
      </c>
      <c r="G282" s="27">
        <v>1.7</v>
      </c>
      <c r="H282" s="26">
        <f t="shared" si="34"/>
        <v>118.99705882352941</v>
      </c>
      <c r="I282" s="26">
        <f t="shared" si="35"/>
        <v>8.4035690452062592</v>
      </c>
    </row>
    <row r="283" spans="1:9" x14ac:dyDescent="0.3">
      <c r="A283" s="1">
        <v>36400</v>
      </c>
      <c r="B283" s="2" t="s">
        <v>336</v>
      </c>
      <c r="C283" s="22">
        <v>678.9319999999999</v>
      </c>
      <c r="D283" s="27">
        <v>47.22</v>
      </c>
      <c r="E283" s="24">
        <f t="shared" si="32"/>
        <v>14.378060144006776</v>
      </c>
      <c r="F283" s="24">
        <f t="shared" si="33"/>
        <v>69.550411528695079</v>
      </c>
      <c r="G283" s="27">
        <v>13.54</v>
      </c>
      <c r="H283" s="26">
        <f t="shared" si="34"/>
        <v>50.142688330871486</v>
      </c>
      <c r="I283" s="26">
        <f t="shared" si="35"/>
        <v>19.943087083831667</v>
      </c>
    </row>
    <row r="284" spans="1:9" x14ac:dyDescent="0.3">
      <c r="A284" s="1">
        <v>36401</v>
      </c>
      <c r="B284" s="2" t="s">
        <v>246</v>
      </c>
      <c r="C284" s="22">
        <v>238.613</v>
      </c>
      <c r="D284" s="27">
        <v>17</v>
      </c>
      <c r="E284" s="24">
        <f t="shared" si="32"/>
        <v>14.036058823529412</v>
      </c>
      <c r="F284" s="24">
        <f t="shared" si="33"/>
        <v>71.24507046975647</v>
      </c>
      <c r="G284" s="27">
        <v>3.51</v>
      </c>
      <c r="H284" s="26">
        <f t="shared" si="34"/>
        <v>67.980911680911689</v>
      </c>
      <c r="I284" s="26">
        <f t="shared" si="35"/>
        <v>14.7100116087556</v>
      </c>
    </row>
    <row r="285" spans="1:9" x14ac:dyDescent="0.3">
      <c r="A285" s="1">
        <v>36402</v>
      </c>
      <c r="B285" s="2" t="s">
        <v>247</v>
      </c>
      <c r="C285" s="22">
        <v>244.98100000000002</v>
      </c>
      <c r="D285" s="27">
        <v>18.47</v>
      </c>
      <c r="E285" s="24">
        <f t="shared" si="32"/>
        <v>13.263724959393613</v>
      </c>
      <c r="F285" s="24">
        <f t="shared" si="33"/>
        <v>75.393601952804488</v>
      </c>
      <c r="G285" s="27">
        <v>5.05</v>
      </c>
      <c r="H285" s="26">
        <f t="shared" si="34"/>
        <v>48.511089108910895</v>
      </c>
      <c r="I285" s="26">
        <f t="shared" si="35"/>
        <v>20.613843522558888</v>
      </c>
    </row>
    <row r="286" spans="1:9" x14ac:dyDescent="0.3">
      <c r="A286" s="1" t="s">
        <v>393</v>
      </c>
      <c r="B286" s="2" t="s">
        <v>377</v>
      </c>
      <c r="C286" s="22">
        <v>55.620999999999995</v>
      </c>
      <c r="D286" s="27">
        <v>5</v>
      </c>
      <c r="E286" s="24">
        <f t="shared" ref="E286" si="36">IF(D286=0,0,C286/D286)</f>
        <v>11.124199999999998</v>
      </c>
      <c r="F286" s="24">
        <f t="shared" ref="F286" si="37">+D286/C286*1000</f>
        <v>89.894104744610857</v>
      </c>
      <c r="G286" s="27"/>
      <c r="H286" s="26">
        <f t="shared" ref="H286" si="38">IF(G286=0,0,+C286/G286)</f>
        <v>0</v>
      </c>
      <c r="I286" s="26">
        <f t="shared" ref="I286" si="39">+G286/C286*1000</f>
        <v>0</v>
      </c>
    </row>
    <row r="287" spans="1:9" x14ac:dyDescent="0.3">
      <c r="A287" s="1">
        <v>37501</v>
      </c>
      <c r="B287" s="2" t="s">
        <v>248</v>
      </c>
      <c r="C287" s="22">
        <v>10876.537000000002</v>
      </c>
      <c r="D287" s="27">
        <v>680.17</v>
      </c>
      <c r="E287" s="24">
        <f t="shared" si="32"/>
        <v>15.990909625534798</v>
      </c>
      <c r="F287" s="24">
        <f t="shared" si="33"/>
        <v>62.535529461261412</v>
      </c>
      <c r="G287" s="27">
        <v>96.27</v>
      </c>
      <c r="H287" s="26">
        <f t="shared" si="34"/>
        <v>112.97950555728683</v>
      </c>
      <c r="I287" s="26">
        <f t="shared" si="35"/>
        <v>8.8511628287569817</v>
      </c>
    </row>
    <row r="288" spans="1:9" x14ac:dyDescent="0.3">
      <c r="A288" s="1">
        <v>37502</v>
      </c>
      <c r="B288" s="2" t="s">
        <v>249</v>
      </c>
      <c r="C288" s="22">
        <v>4149.1370000000006</v>
      </c>
      <c r="D288" s="27">
        <v>244.67</v>
      </c>
      <c r="E288" s="24">
        <f t="shared" si="32"/>
        <v>16.958094576368172</v>
      </c>
      <c r="F288" s="24">
        <f t="shared" si="33"/>
        <v>58.968889193102072</v>
      </c>
      <c r="G288" s="27">
        <v>50.87</v>
      </c>
      <c r="H288" s="26">
        <f t="shared" si="34"/>
        <v>81.563534499705142</v>
      </c>
      <c r="I288" s="26">
        <f t="shared" si="35"/>
        <v>12.260380893665355</v>
      </c>
    </row>
    <row r="289" spans="1:9" x14ac:dyDescent="0.3">
      <c r="A289" s="1">
        <v>37503</v>
      </c>
      <c r="B289" s="2" t="s">
        <v>250</v>
      </c>
      <c r="C289" s="22">
        <v>2071.5089999999996</v>
      </c>
      <c r="D289" s="27">
        <v>128.13</v>
      </c>
      <c r="E289" s="24">
        <f t="shared" si="32"/>
        <v>16.16724420510419</v>
      </c>
      <c r="F289" s="24">
        <f t="shared" si="33"/>
        <v>61.853460448397776</v>
      </c>
      <c r="G289" s="27">
        <v>19.13</v>
      </c>
      <c r="H289" s="26">
        <f t="shared" si="34"/>
        <v>108.28588604286459</v>
      </c>
      <c r="I289" s="26">
        <f t="shared" si="35"/>
        <v>9.2348138482623074</v>
      </c>
    </row>
    <row r="290" spans="1:9" x14ac:dyDescent="0.3">
      <c r="A290" s="1">
        <v>37504</v>
      </c>
      <c r="B290" s="2" t="s">
        <v>251</v>
      </c>
      <c r="C290" s="22">
        <v>3147.6510000000003</v>
      </c>
      <c r="D290" s="27">
        <v>192.27</v>
      </c>
      <c r="E290" s="24">
        <f t="shared" si="32"/>
        <v>16.370993914807304</v>
      </c>
      <c r="F290" s="24">
        <f t="shared" si="33"/>
        <v>61.083646185679413</v>
      </c>
      <c r="G290" s="27">
        <v>48.5</v>
      </c>
      <c r="H290" s="26">
        <f t="shared" si="34"/>
        <v>64.900020618556709</v>
      </c>
      <c r="I290" s="26">
        <f t="shared" si="35"/>
        <v>15.408315597885533</v>
      </c>
    </row>
    <row r="291" spans="1:9" x14ac:dyDescent="0.3">
      <c r="A291" s="1">
        <v>37505</v>
      </c>
      <c r="B291" s="2" t="s">
        <v>252</v>
      </c>
      <c r="C291" s="22">
        <v>1746.393</v>
      </c>
      <c r="D291" s="27">
        <v>94.3</v>
      </c>
      <c r="E291" s="24">
        <f t="shared" si="32"/>
        <v>18.519544008483564</v>
      </c>
      <c r="F291" s="24">
        <f t="shared" si="33"/>
        <v>53.997009836846573</v>
      </c>
      <c r="G291" s="27">
        <v>15.6</v>
      </c>
      <c r="H291" s="26">
        <f t="shared" si="34"/>
        <v>111.94826923076924</v>
      </c>
      <c r="I291" s="26">
        <f t="shared" si="35"/>
        <v>8.9326972794783313</v>
      </c>
    </row>
    <row r="292" spans="1:9" x14ac:dyDescent="0.3">
      <c r="A292" s="1">
        <v>37506</v>
      </c>
      <c r="B292" s="2" t="s">
        <v>253</v>
      </c>
      <c r="C292" s="22">
        <v>1815.8769999999997</v>
      </c>
      <c r="D292" s="27">
        <v>119.14</v>
      </c>
      <c r="E292" s="24">
        <f t="shared" si="32"/>
        <v>15.241539365452407</v>
      </c>
      <c r="F292" s="24">
        <f t="shared" si="33"/>
        <v>65.610170732929618</v>
      </c>
      <c r="G292" s="27">
        <v>21.6</v>
      </c>
      <c r="H292" s="26">
        <f t="shared" si="34"/>
        <v>84.068379629629618</v>
      </c>
      <c r="I292" s="26">
        <f t="shared" si="35"/>
        <v>11.895078796636559</v>
      </c>
    </row>
    <row r="293" spans="1:9" x14ac:dyDescent="0.3">
      <c r="A293" s="1">
        <v>37507</v>
      </c>
      <c r="B293" s="2" t="s">
        <v>254</v>
      </c>
      <c r="C293" s="22">
        <v>1640.31</v>
      </c>
      <c r="D293" s="27">
        <v>117.27</v>
      </c>
      <c r="E293" s="24">
        <f t="shared" si="32"/>
        <v>13.987464824763366</v>
      </c>
      <c r="F293" s="24">
        <f t="shared" si="33"/>
        <v>71.492583718931172</v>
      </c>
      <c r="G293" s="27">
        <v>27.48</v>
      </c>
      <c r="H293" s="26">
        <f t="shared" si="34"/>
        <v>59.691048034934497</v>
      </c>
      <c r="I293" s="26">
        <f t="shared" si="35"/>
        <v>16.752930848437188</v>
      </c>
    </row>
    <row r="294" spans="1:9" x14ac:dyDescent="0.3">
      <c r="A294" s="1">
        <v>37903</v>
      </c>
      <c r="B294" s="2" t="s">
        <v>360</v>
      </c>
      <c r="C294" s="22">
        <v>395.68</v>
      </c>
      <c r="D294" s="27">
        <v>50</v>
      </c>
      <c r="E294" s="24">
        <f t="shared" si="32"/>
        <v>7.9135999999999997</v>
      </c>
      <c r="F294" s="24">
        <f t="shared" si="33"/>
        <v>126.36473918317834</v>
      </c>
      <c r="G294" s="26"/>
      <c r="H294" s="26">
        <f t="shared" si="34"/>
        <v>0</v>
      </c>
      <c r="I294" s="26">
        <f t="shared" si="35"/>
        <v>0</v>
      </c>
    </row>
    <row r="295" spans="1:9" x14ac:dyDescent="0.3">
      <c r="A295" s="1">
        <v>38126</v>
      </c>
      <c r="B295" s="2" t="s">
        <v>255</v>
      </c>
      <c r="C295" s="22">
        <v>83.661000000000001</v>
      </c>
      <c r="D295" s="27">
        <v>12.37</v>
      </c>
      <c r="E295" s="24">
        <f t="shared" si="32"/>
        <v>6.7632174616006475</v>
      </c>
      <c r="F295" s="24">
        <f t="shared" si="33"/>
        <v>147.85861990652751</v>
      </c>
      <c r="G295" s="27">
        <v>2.52</v>
      </c>
      <c r="H295" s="26">
        <f t="shared" si="34"/>
        <v>33.198809523809523</v>
      </c>
      <c r="I295" s="26">
        <f t="shared" si="35"/>
        <v>30.121562018144655</v>
      </c>
    </row>
    <row r="296" spans="1:9" x14ac:dyDescent="0.3">
      <c r="A296" s="1">
        <v>38264</v>
      </c>
      <c r="B296" s="2" t="s">
        <v>340</v>
      </c>
      <c r="C296" s="22">
        <v>41.408000000000001</v>
      </c>
      <c r="D296" s="27">
        <v>3.33</v>
      </c>
      <c r="E296" s="24">
        <f t="shared" si="32"/>
        <v>12.434834834834835</v>
      </c>
      <c r="F296" s="24">
        <f t="shared" si="33"/>
        <v>80.419242658423499</v>
      </c>
      <c r="G296" s="27">
        <v>0.51</v>
      </c>
      <c r="H296" s="26">
        <f t="shared" si="34"/>
        <v>81.192156862745094</v>
      </c>
      <c r="I296" s="26">
        <f t="shared" si="35"/>
        <v>12.316460587326119</v>
      </c>
    </row>
    <row r="297" spans="1:9" x14ac:dyDescent="0.3">
      <c r="A297" s="1">
        <v>38265</v>
      </c>
      <c r="B297" s="2" t="s">
        <v>256</v>
      </c>
      <c r="C297" s="22">
        <v>169.05400000000003</v>
      </c>
      <c r="D297" s="27">
        <v>17.23</v>
      </c>
      <c r="E297" s="24">
        <f t="shared" si="32"/>
        <v>9.8116076610562981</v>
      </c>
      <c r="F297" s="24">
        <f t="shared" si="33"/>
        <v>101.92009653720112</v>
      </c>
      <c r="G297" s="27">
        <v>2.96</v>
      </c>
      <c r="H297" s="26">
        <f t="shared" si="34"/>
        <v>57.112837837837851</v>
      </c>
      <c r="I297" s="26">
        <f t="shared" si="35"/>
        <v>17.509198244347957</v>
      </c>
    </row>
    <row r="298" spans="1:9" x14ac:dyDescent="0.3">
      <c r="A298" s="1">
        <v>38267</v>
      </c>
      <c r="B298" s="2" t="s">
        <v>257</v>
      </c>
      <c r="C298" s="22">
        <v>2511.7589999999996</v>
      </c>
      <c r="D298" s="27">
        <v>160.81</v>
      </c>
      <c r="E298" s="24">
        <f t="shared" si="32"/>
        <v>15.619420434052605</v>
      </c>
      <c r="F298" s="24">
        <f t="shared" si="33"/>
        <v>64.022862065986445</v>
      </c>
      <c r="G298" s="27">
        <v>24.75</v>
      </c>
      <c r="H298" s="26">
        <f t="shared" si="34"/>
        <v>101.4852121212121</v>
      </c>
      <c r="I298" s="26">
        <f t="shared" si="35"/>
        <v>9.8536523607559499</v>
      </c>
    </row>
    <row r="299" spans="1:9" x14ac:dyDescent="0.3">
      <c r="A299" s="1">
        <v>38300</v>
      </c>
      <c r="B299" s="2" t="s">
        <v>258</v>
      </c>
      <c r="C299" s="22">
        <v>521.42200000000003</v>
      </c>
      <c r="D299" s="27">
        <v>34.24</v>
      </c>
      <c r="E299" s="24">
        <f t="shared" si="32"/>
        <v>15.228446261682242</v>
      </c>
      <c r="F299" s="24">
        <f t="shared" si="33"/>
        <v>65.666581003486613</v>
      </c>
      <c r="G299" s="27">
        <v>5.17</v>
      </c>
      <c r="H299" s="26">
        <f t="shared" si="34"/>
        <v>100.85531914893618</v>
      </c>
      <c r="I299" s="26">
        <f t="shared" si="35"/>
        <v>9.9151934517530904</v>
      </c>
    </row>
    <row r="300" spans="1:9" x14ac:dyDescent="0.3">
      <c r="A300" s="1">
        <v>38301</v>
      </c>
      <c r="B300" s="2" t="s">
        <v>259</v>
      </c>
      <c r="C300" s="22">
        <v>157.14700000000002</v>
      </c>
      <c r="D300" s="27">
        <v>15.21</v>
      </c>
      <c r="E300" s="24">
        <f t="shared" si="32"/>
        <v>10.33182117028271</v>
      </c>
      <c r="F300" s="24">
        <f t="shared" si="33"/>
        <v>96.788357397850405</v>
      </c>
      <c r="G300" s="27">
        <v>2.38</v>
      </c>
      <c r="H300" s="26">
        <f t="shared" si="34"/>
        <v>66.028151260504217</v>
      </c>
      <c r="I300" s="26">
        <f t="shared" si="35"/>
        <v>15.145055266724784</v>
      </c>
    </row>
    <row r="301" spans="1:9" x14ac:dyDescent="0.3">
      <c r="A301" s="1">
        <v>38302</v>
      </c>
      <c r="B301" s="2" t="s">
        <v>260</v>
      </c>
      <c r="C301" s="22">
        <v>102.1</v>
      </c>
      <c r="D301" s="27">
        <v>11.93</v>
      </c>
      <c r="E301" s="24">
        <f t="shared" si="32"/>
        <v>8.5582564962279957</v>
      </c>
      <c r="F301" s="24">
        <f t="shared" si="33"/>
        <v>116.8462291870715</v>
      </c>
      <c r="G301" s="27">
        <v>2.81</v>
      </c>
      <c r="H301" s="26">
        <f t="shared" si="34"/>
        <v>36.334519572953731</v>
      </c>
      <c r="I301" s="26">
        <f t="shared" si="35"/>
        <v>27.52203721841332</v>
      </c>
    </row>
    <row r="302" spans="1:9" x14ac:dyDescent="0.3">
      <c r="A302" s="1">
        <v>38304</v>
      </c>
      <c r="B302" s="2" t="s">
        <v>261</v>
      </c>
      <c r="C302" s="22">
        <v>44.1</v>
      </c>
      <c r="D302" s="27">
        <v>4.6900000000000004</v>
      </c>
      <c r="E302" s="24">
        <f t="shared" si="32"/>
        <v>9.4029850746268657</v>
      </c>
      <c r="F302" s="24">
        <f t="shared" si="33"/>
        <v>106.34920634920636</v>
      </c>
      <c r="G302" s="27">
        <v>0.65</v>
      </c>
      <c r="H302" s="26">
        <f t="shared" si="34"/>
        <v>67.84615384615384</v>
      </c>
      <c r="I302" s="26">
        <f t="shared" si="35"/>
        <v>14.739229024943311</v>
      </c>
    </row>
    <row r="303" spans="1:9" x14ac:dyDescent="0.3">
      <c r="A303" s="1">
        <v>38306</v>
      </c>
      <c r="B303" s="2" t="s">
        <v>262</v>
      </c>
      <c r="C303" s="22">
        <v>153.38600000000002</v>
      </c>
      <c r="D303" s="27">
        <v>15.4</v>
      </c>
      <c r="E303" s="24">
        <f t="shared" si="32"/>
        <v>9.9601298701298706</v>
      </c>
      <c r="F303" s="24">
        <f t="shared" si="33"/>
        <v>100.40029728919197</v>
      </c>
      <c r="G303" s="27">
        <v>2.4500000000000002</v>
      </c>
      <c r="H303" s="26">
        <f t="shared" si="34"/>
        <v>62.606530612244903</v>
      </c>
      <c r="I303" s="26">
        <f t="shared" si="35"/>
        <v>15.972774568735085</v>
      </c>
    </row>
    <row r="304" spans="1:9" x14ac:dyDescent="0.3">
      <c r="A304" s="1">
        <v>38308</v>
      </c>
      <c r="B304" s="2" t="s">
        <v>263</v>
      </c>
      <c r="C304" s="22">
        <v>79.823000000000008</v>
      </c>
      <c r="D304" s="27">
        <v>11.81</v>
      </c>
      <c r="E304" s="24">
        <f t="shared" si="32"/>
        <v>6.7589331075359871</v>
      </c>
      <c r="F304" s="24">
        <f t="shared" si="33"/>
        <v>147.95234456234419</v>
      </c>
      <c r="G304" s="27">
        <v>1.66</v>
      </c>
      <c r="H304" s="26">
        <f t="shared" si="34"/>
        <v>48.08614457831326</v>
      </c>
      <c r="I304" s="26">
        <f t="shared" si="35"/>
        <v>20.796011174724075</v>
      </c>
    </row>
    <row r="305" spans="1:9" x14ac:dyDescent="0.3">
      <c r="A305" s="1">
        <v>38320</v>
      </c>
      <c r="B305" s="2" t="s">
        <v>264</v>
      </c>
      <c r="C305" s="22">
        <v>167.191</v>
      </c>
      <c r="D305" s="27">
        <v>16.57</v>
      </c>
      <c r="E305" s="24">
        <f t="shared" si="32"/>
        <v>10.089981894990947</v>
      </c>
      <c r="F305" s="24">
        <f t="shared" si="33"/>
        <v>99.108205585228873</v>
      </c>
      <c r="G305" s="27">
        <v>3.46</v>
      </c>
      <c r="H305" s="26">
        <f t="shared" si="34"/>
        <v>48.321098265895955</v>
      </c>
      <c r="I305" s="26">
        <f t="shared" si="35"/>
        <v>20.694893863904156</v>
      </c>
    </row>
    <row r="306" spans="1:9" x14ac:dyDescent="0.3">
      <c r="A306" s="1">
        <v>38322</v>
      </c>
      <c r="B306" s="2" t="s">
        <v>346</v>
      </c>
      <c r="C306" s="22">
        <v>128.56</v>
      </c>
      <c r="D306" s="27">
        <v>14.19</v>
      </c>
      <c r="E306" s="24">
        <f t="shared" si="32"/>
        <v>9.0599013389711072</v>
      </c>
      <c r="F306" s="24">
        <f t="shared" si="33"/>
        <v>110.37647790914748</v>
      </c>
      <c r="G306" s="27">
        <v>1.05</v>
      </c>
      <c r="H306" s="26">
        <f t="shared" si="34"/>
        <v>122.43809523809523</v>
      </c>
      <c r="I306" s="26">
        <f t="shared" si="35"/>
        <v>8.1673926571250774</v>
      </c>
    </row>
    <row r="307" spans="1:9" x14ac:dyDescent="0.3">
      <c r="A307" s="1">
        <v>38324</v>
      </c>
      <c r="B307" s="2" t="s">
        <v>265</v>
      </c>
      <c r="C307" s="22">
        <v>141.47</v>
      </c>
      <c r="D307" s="27">
        <v>11.88</v>
      </c>
      <c r="E307" s="24">
        <f t="shared" si="32"/>
        <v>11.908249158249157</v>
      </c>
      <c r="F307" s="24">
        <f t="shared" si="33"/>
        <v>83.975401145119122</v>
      </c>
      <c r="G307" s="27">
        <v>2.44</v>
      </c>
      <c r="H307" s="26">
        <f t="shared" si="34"/>
        <v>57.979508196721312</v>
      </c>
      <c r="I307" s="26">
        <f t="shared" si="35"/>
        <v>17.24747296246554</v>
      </c>
    </row>
    <row r="308" spans="1:9" x14ac:dyDescent="0.3">
      <c r="A308" s="1">
        <v>39002</v>
      </c>
      <c r="B308" s="2" t="s">
        <v>266</v>
      </c>
      <c r="C308" s="22">
        <v>575.29999999999995</v>
      </c>
      <c r="D308" s="27">
        <v>35.42</v>
      </c>
      <c r="E308" s="24">
        <f t="shared" si="32"/>
        <v>16.242236024844718</v>
      </c>
      <c r="F308" s="24">
        <f t="shared" si="33"/>
        <v>61.567877629063105</v>
      </c>
      <c r="G308" s="27">
        <v>9.15</v>
      </c>
      <c r="H308" s="26">
        <f t="shared" si="34"/>
        <v>62.874316939890704</v>
      </c>
      <c r="I308" s="26">
        <f t="shared" si="35"/>
        <v>15.904745350252044</v>
      </c>
    </row>
    <row r="309" spans="1:9" x14ac:dyDescent="0.3">
      <c r="A309" s="1">
        <v>39003</v>
      </c>
      <c r="B309" s="2" t="s">
        <v>267</v>
      </c>
      <c r="C309" s="22">
        <v>1189.1510000000001</v>
      </c>
      <c r="D309" s="27">
        <v>74.11</v>
      </c>
      <c r="E309" s="24">
        <f t="shared" si="32"/>
        <v>16.04575630819053</v>
      </c>
      <c r="F309" s="24">
        <f t="shared" si="33"/>
        <v>62.321774106063906</v>
      </c>
      <c r="G309" s="27">
        <v>12.11</v>
      </c>
      <c r="H309" s="26">
        <f t="shared" si="34"/>
        <v>98.195788604459139</v>
      </c>
      <c r="I309" s="26">
        <f t="shared" si="35"/>
        <v>10.183736127707917</v>
      </c>
    </row>
    <row r="310" spans="1:9" x14ac:dyDescent="0.3">
      <c r="A310" s="1">
        <v>39007</v>
      </c>
      <c r="B310" s="2" t="s">
        <v>268</v>
      </c>
      <c r="C310" s="22">
        <v>15532.832000000006</v>
      </c>
      <c r="D310" s="27">
        <v>881.11</v>
      </c>
      <c r="E310" s="24">
        <f t="shared" si="32"/>
        <v>17.628709241751888</v>
      </c>
      <c r="F310" s="24">
        <f t="shared" si="33"/>
        <v>56.725650544601251</v>
      </c>
      <c r="G310" s="27">
        <v>254.71</v>
      </c>
      <c r="H310" s="26">
        <f t="shared" si="34"/>
        <v>60.982419221860177</v>
      </c>
      <c r="I310" s="26">
        <f t="shared" si="35"/>
        <v>16.398168730595934</v>
      </c>
    </row>
    <row r="311" spans="1:9" x14ac:dyDescent="0.3">
      <c r="A311" s="1">
        <v>39090</v>
      </c>
      <c r="B311" s="2" t="s">
        <v>337</v>
      </c>
      <c r="C311" s="22">
        <v>3097.4870000000001</v>
      </c>
      <c r="D311" s="27">
        <v>179.22</v>
      </c>
      <c r="E311" s="24">
        <f t="shared" si="32"/>
        <v>17.283154781832387</v>
      </c>
      <c r="F311" s="24">
        <f t="shared" si="33"/>
        <v>57.859806998382886</v>
      </c>
      <c r="G311" s="27">
        <v>31.56</v>
      </c>
      <c r="H311" s="26">
        <f t="shared" si="34"/>
        <v>98.145975918884673</v>
      </c>
      <c r="I311" s="26">
        <f t="shared" si="35"/>
        <v>10.18890474762283</v>
      </c>
    </row>
    <row r="312" spans="1:9" x14ac:dyDescent="0.3">
      <c r="A312" s="1">
        <v>39119</v>
      </c>
      <c r="B312" s="2" t="s">
        <v>269</v>
      </c>
      <c r="C312" s="22">
        <v>3531.0942999999997</v>
      </c>
      <c r="D312" s="27">
        <v>223.44</v>
      </c>
      <c r="E312" s="24">
        <f t="shared" si="32"/>
        <v>15.803322144647332</v>
      </c>
      <c r="F312" s="24">
        <f t="shared" si="33"/>
        <v>63.277834296297328</v>
      </c>
      <c r="G312" s="27">
        <v>42.03</v>
      </c>
      <c r="H312" s="26">
        <f t="shared" si="34"/>
        <v>84.013664049488455</v>
      </c>
      <c r="I312" s="26">
        <f t="shared" si="35"/>
        <v>11.902825704768068</v>
      </c>
    </row>
    <row r="313" spans="1:9" x14ac:dyDescent="0.3">
      <c r="A313" s="1">
        <v>39120</v>
      </c>
      <c r="B313" s="2" t="s">
        <v>270</v>
      </c>
      <c r="C313" s="22">
        <v>827.72200000000009</v>
      </c>
      <c r="D313" s="27">
        <v>50</v>
      </c>
      <c r="E313" s="24">
        <f t="shared" si="32"/>
        <v>16.554440000000003</v>
      </c>
      <c r="F313" s="24">
        <f t="shared" si="33"/>
        <v>60.406754924962726</v>
      </c>
      <c r="G313" s="27">
        <v>9.86</v>
      </c>
      <c r="H313" s="26">
        <f t="shared" si="34"/>
        <v>83.94746450304261</v>
      </c>
      <c r="I313" s="26">
        <f t="shared" si="35"/>
        <v>11.912212071202648</v>
      </c>
    </row>
    <row r="314" spans="1:9" x14ac:dyDescent="0.3">
      <c r="A314" s="1">
        <v>39200</v>
      </c>
      <c r="B314" s="2" t="s">
        <v>271</v>
      </c>
      <c r="C314" s="22">
        <v>3475.5769999999998</v>
      </c>
      <c r="D314" s="27">
        <v>192.25</v>
      </c>
      <c r="E314" s="24">
        <f t="shared" si="32"/>
        <v>18.078423927178154</v>
      </c>
      <c r="F314" s="24">
        <f t="shared" si="33"/>
        <v>55.314556403152629</v>
      </c>
      <c r="G314" s="27">
        <v>52.02</v>
      </c>
      <c r="H314" s="26">
        <f t="shared" si="34"/>
        <v>66.812322183775464</v>
      </c>
      <c r="I314" s="26">
        <f t="shared" si="35"/>
        <v>14.967298954964891</v>
      </c>
    </row>
    <row r="315" spans="1:9" x14ac:dyDescent="0.3">
      <c r="A315" s="1">
        <v>39201</v>
      </c>
      <c r="B315" s="2" t="s">
        <v>272</v>
      </c>
      <c r="C315" s="22">
        <v>6521.098</v>
      </c>
      <c r="D315" s="27">
        <v>364.5</v>
      </c>
      <c r="E315" s="24">
        <f t="shared" si="32"/>
        <v>17.890529492455418</v>
      </c>
      <c r="F315" s="24">
        <f t="shared" si="33"/>
        <v>55.895494899785284</v>
      </c>
      <c r="G315" s="27">
        <v>97.2</v>
      </c>
      <c r="H315" s="26">
        <f t="shared" si="34"/>
        <v>67.089485596707817</v>
      </c>
      <c r="I315" s="26">
        <f t="shared" si="35"/>
        <v>14.905465306609409</v>
      </c>
    </row>
    <row r="316" spans="1:9" x14ac:dyDescent="0.3">
      <c r="A316" s="1">
        <v>39202</v>
      </c>
      <c r="B316" s="2" t="s">
        <v>273</v>
      </c>
      <c r="C316" s="22">
        <v>4478.7959999999994</v>
      </c>
      <c r="D316" s="27">
        <v>200.15</v>
      </c>
      <c r="E316" s="24">
        <f t="shared" si="32"/>
        <v>22.377197102173366</v>
      </c>
      <c r="F316" s="24">
        <f t="shared" si="33"/>
        <v>44.688349279583178</v>
      </c>
      <c r="G316" s="27">
        <v>59.55</v>
      </c>
      <c r="H316" s="26">
        <f t="shared" si="34"/>
        <v>75.210680100755667</v>
      </c>
      <c r="I316" s="26">
        <f t="shared" si="35"/>
        <v>13.2959840099884</v>
      </c>
    </row>
    <row r="317" spans="1:9" x14ac:dyDescent="0.3">
      <c r="A317" s="1">
        <v>39203</v>
      </c>
      <c r="B317" s="2" t="s">
        <v>274</v>
      </c>
      <c r="C317" s="22">
        <v>1044.4039999999998</v>
      </c>
      <c r="D317" s="27">
        <v>61.86</v>
      </c>
      <c r="E317" s="24">
        <f t="shared" si="32"/>
        <v>16.883349498868409</v>
      </c>
      <c r="F317" s="24">
        <f t="shared" si="33"/>
        <v>59.229953159888332</v>
      </c>
      <c r="G317" s="27">
        <v>15.69</v>
      </c>
      <c r="H317" s="26">
        <f t="shared" si="34"/>
        <v>66.564945825366465</v>
      </c>
      <c r="I317" s="26">
        <f t="shared" si="35"/>
        <v>15.022922164219979</v>
      </c>
    </row>
    <row r="318" spans="1:9" x14ac:dyDescent="0.3">
      <c r="A318" s="1">
        <v>39204</v>
      </c>
      <c r="B318" s="2" t="s">
        <v>275</v>
      </c>
      <c r="C318" s="22">
        <v>1413.402</v>
      </c>
      <c r="D318" s="27">
        <v>81.48</v>
      </c>
      <c r="E318" s="24">
        <f t="shared" si="32"/>
        <v>17.34661266568483</v>
      </c>
      <c r="F318" s="24">
        <f t="shared" si="33"/>
        <v>57.648142566658315</v>
      </c>
      <c r="G318" s="27">
        <v>22.38</v>
      </c>
      <c r="H318" s="26">
        <f t="shared" si="34"/>
        <v>63.154691689008047</v>
      </c>
      <c r="I318" s="26">
        <f t="shared" si="35"/>
        <v>15.834136360356077</v>
      </c>
    </row>
    <row r="319" spans="1:9" x14ac:dyDescent="0.3">
      <c r="A319" s="1">
        <v>39205</v>
      </c>
      <c r="B319" s="2" t="s">
        <v>276</v>
      </c>
      <c r="C319" s="22">
        <v>1204.0150000000001</v>
      </c>
      <c r="D319" s="27">
        <v>72.02</v>
      </c>
      <c r="E319" s="24">
        <f t="shared" si="32"/>
        <v>16.717786725909473</v>
      </c>
      <c r="F319" s="24">
        <f t="shared" si="33"/>
        <v>59.816530524951922</v>
      </c>
      <c r="G319" s="27">
        <v>11.4</v>
      </c>
      <c r="H319" s="26">
        <f t="shared" si="34"/>
        <v>105.61535087719299</v>
      </c>
      <c r="I319" s="26">
        <f t="shared" si="35"/>
        <v>9.4683205774014425</v>
      </c>
    </row>
    <row r="320" spans="1:9" x14ac:dyDescent="0.3">
      <c r="A320" s="1">
        <v>39207</v>
      </c>
      <c r="B320" s="2" t="s">
        <v>277</v>
      </c>
      <c r="C320" s="22">
        <v>3134.1130000000003</v>
      </c>
      <c r="D320" s="27">
        <v>196.43</v>
      </c>
      <c r="E320" s="24">
        <f t="shared" si="32"/>
        <v>15.955368324594003</v>
      </c>
      <c r="F320" s="24">
        <f t="shared" si="33"/>
        <v>62.674830167259444</v>
      </c>
      <c r="G320" s="27">
        <v>40.56</v>
      </c>
      <c r="H320" s="26">
        <f t="shared" si="34"/>
        <v>77.271030571992114</v>
      </c>
      <c r="I320" s="26">
        <f t="shared" si="35"/>
        <v>12.941460630168727</v>
      </c>
    </row>
    <row r="321" spans="1:9" x14ac:dyDescent="0.3">
      <c r="A321" s="1">
        <v>39208</v>
      </c>
      <c r="B321" s="2" t="s">
        <v>338</v>
      </c>
      <c r="C321" s="22">
        <v>5005.6759999999995</v>
      </c>
      <c r="D321" s="27">
        <v>263.24</v>
      </c>
      <c r="E321" s="24">
        <f t="shared" si="32"/>
        <v>19.015635921592459</v>
      </c>
      <c r="F321" s="24">
        <f t="shared" si="33"/>
        <v>52.588301759842231</v>
      </c>
      <c r="G321" s="27">
        <v>42.87</v>
      </c>
      <c r="H321" s="26">
        <f t="shared" si="34"/>
        <v>116.76407744343364</v>
      </c>
      <c r="I321" s="26">
        <f t="shared" si="35"/>
        <v>8.5642778318053345</v>
      </c>
    </row>
    <row r="322" spans="1:9" x14ac:dyDescent="0.3">
      <c r="A322" s="1">
        <v>39209</v>
      </c>
      <c r="B322" s="2" t="s">
        <v>278</v>
      </c>
      <c r="C322" s="22">
        <v>852.08400000000006</v>
      </c>
      <c r="D322" s="27">
        <v>53.26</v>
      </c>
      <c r="E322" s="24">
        <f t="shared" ref="E322" si="40">IF(D322=0,0,C322/D322)</f>
        <v>15.998573037927152</v>
      </c>
      <c r="F322" s="24">
        <f t="shared" ref="F322" si="41">+D322/C322*1000</f>
        <v>62.505574567765606</v>
      </c>
      <c r="G322" s="27">
        <v>6.31</v>
      </c>
      <c r="H322" s="26">
        <f t="shared" ref="H322" si="42">IF(G322=0,0,+C322/G322)</f>
        <v>135.03708399366087</v>
      </c>
      <c r="I322" s="26">
        <f t="shared" ref="I322" si="43">+G322/C322*1000</f>
        <v>7.4053731791701285</v>
      </c>
    </row>
    <row r="323" spans="1:9" x14ac:dyDescent="0.3">
      <c r="A323" s="1" t="s">
        <v>394</v>
      </c>
      <c r="B323" s="2" t="s">
        <v>378</v>
      </c>
      <c r="C323" s="22">
        <v>125.72</v>
      </c>
      <c r="D323" s="28">
        <v>12</v>
      </c>
      <c r="E323" s="24">
        <f t="shared" si="32"/>
        <v>10.476666666666667</v>
      </c>
      <c r="F323" s="24">
        <f t="shared" si="33"/>
        <v>95.450206808781431</v>
      </c>
      <c r="G323" s="27"/>
      <c r="H323" s="26">
        <f t="shared" si="34"/>
        <v>0</v>
      </c>
      <c r="I323" s="26">
        <f t="shared" si="35"/>
        <v>0</v>
      </c>
    </row>
  </sheetData>
  <autoFilter ref="A9:I324" xr:uid="{00000000-0009-0000-0000-000000000000}"/>
  <phoneticPr fontId="0" type="noConversion"/>
  <pageMargins left="0.5" right="0.5" top="1.25" bottom="1" header="0.5" footer="0.5"/>
  <pageSetup scale="95" orientation="portrait" r:id="rId1"/>
  <headerFooter alignWithMargins="0">
    <oddHeader>&amp;C&amp;"Segoe UI,Regular"&amp;9Washington State Superintendent of Public Instruction
School Apportionment and Financial Services
Staff Summary Profiles—2020–21 Final</oddHeader>
    <oddFooter>&amp;L&amp;"Segoe UI,Regular"&amp;9See introduction for explanation of column headings, glossary for explanation of terms, and appendix for explanation of duty codes.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46</vt:lpstr>
      <vt:lpstr>'Table 46'!Print_Titles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Hauntz</dc:creator>
  <cp:lastModifiedBy>Ross Bunda</cp:lastModifiedBy>
  <cp:lastPrinted>2021-03-04T18:09:06Z</cp:lastPrinted>
  <dcterms:created xsi:type="dcterms:W3CDTF">1997-12-19T03:11:02Z</dcterms:created>
  <dcterms:modified xsi:type="dcterms:W3CDTF">2021-11-03T23:25:01Z</dcterms:modified>
</cp:coreProperties>
</file>